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G8\Sisemine\Kassakulu\Kassakulu 24\"/>
    </mc:Choice>
  </mc:AlternateContent>
  <bookViews>
    <workbookView xWindow="240" yWindow="12" windowWidth="16092" windowHeight="8028" tabRatio="652"/>
  </bookViews>
  <sheets>
    <sheet name="Lisa 1. Konto koond (24+23jääk)" sheetId="2" r:id="rId1"/>
    <sheet name="Lisa 2. Teenused" sheetId="4" r:id="rId2"/>
    <sheet name="Lisa 3. Jääkide ülekandmine" sheetId="5" r:id="rId3"/>
    <sheet name="Teenuspõhine" sheetId="3" state="hidden" r:id="rId4"/>
  </sheets>
  <definedNames>
    <definedName name="_xlnm._FilterDatabase" localSheetId="0" hidden="1">'Lisa 1. Konto koond (24+23jääk)'!$H$1:$H$77</definedName>
    <definedName name="_xlnm._FilterDatabase" localSheetId="1" hidden="1">'Lisa 2. Teenused'!$A$6:$V$255</definedName>
  </definedNames>
  <calcPr calcId="162913"/>
</workbook>
</file>

<file path=xl/calcChain.xml><?xml version="1.0" encoding="utf-8"?>
<calcChain xmlns="http://schemas.openxmlformats.org/spreadsheetml/2006/main">
  <c r="D13" i="5" l="1"/>
  <c r="U12" i="4" l="1"/>
  <c r="U96" i="4"/>
  <c r="U123" i="4"/>
  <c r="U150" i="4"/>
  <c r="U233" i="4"/>
  <c r="U201" i="4"/>
  <c r="U177" i="4"/>
  <c r="U205" i="4"/>
  <c r="U206" i="4"/>
  <c r="S48" i="4" l="1"/>
  <c r="S47" i="4"/>
  <c r="S46" i="4"/>
  <c r="S45" i="4"/>
  <c r="S44" i="4"/>
  <c r="S43" i="4"/>
  <c r="S42" i="4"/>
  <c r="S41" i="4"/>
  <c r="S40" i="4"/>
  <c r="S39" i="4"/>
  <c r="S38" i="4"/>
  <c r="T38" i="4" s="1"/>
  <c r="S37" i="4"/>
  <c r="U37" i="4" s="1"/>
  <c r="S36" i="4"/>
  <c r="S9" i="4"/>
  <c r="S10" i="4"/>
  <c r="S11" i="4"/>
  <c r="S12" i="4"/>
  <c r="S13" i="4"/>
  <c r="S14" i="4"/>
  <c r="S15" i="4"/>
  <c r="U15" i="4" s="1"/>
  <c r="S16" i="4"/>
  <c r="U16" i="4" s="1"/>
  <c r="S17" i="4"/>
  <c r="T17" i="4" s="1"/>
  <c r="S18" i="4"/>
  <c r="U18" i="4" s="1"/>
  <c r="S19" i="4"/>
  <c r="U19" i="4" s="1"/>
  <c r="S20" i="4"/>
  <c r="U20" i="4" s="1"/>
  <c r="S21" i="4"/>
  <c r="S22" i="4"/>
  <c r="S23" i="4"/>
  <c r="S24" i="4"/>
  <c r="S25" i="4"/>
  <c r="S26" i="4"/>
  <c r="S27" i="4"/>
  <c r="S28" i="4"/>
  <c r="U28" i="4" s="1"/>
  <c r="S29" i="4"/>
  <c r="T29" i="4" s="1"/>
  <c r="S30" i="4"/>
  <c r="U30" i="4" s="1"/>
  <c r="S31" i="4"/>
  <c r="U31" i="4" s="1"/>
  <c r="S32" i="4"/>
  <c r="U32" i="4" s="1"/>
  <c r="S33" i="4"/>
  <c r="S34" i="4"/>
  <c r="G200" i="4"/>
  <c r="H200" i="4"/>
  <c r="I200" i="4"/>
  <c r="J200" i="4"/>
  <c r="K200" i="4"/>
  <c r="L200" i="4"/>
  <c r="M200" i="4"/>
  <c r="N200" i="4"/>
  <c r="O200" i="4"/>
  <c r="P200" i="4"/>
  <c r="F200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255" i="4"/>
  <c r="U255" i="4" s="1"/>
  <c r="S254" i="4"/>
  <c r="U254" i="4" s="1"/>
  <c r="S253" i="4"/>
  <c r="U253" i="4" s="1"/>
  <c r="S252" i="4"/>
  <c r="U252" i="4" s="1"/>
  <c r="S251" i="4"/>
  <c r="U251" i="4" s="1"/>
  <c r="S250" i="4"/>
  <c r="U250" i="4" s="1"/>
  <c r="S249" i="4"/>
  <c r="U249" i="4" s="1"/>
  <c r="S248" i="4"/>
  <c r="U248" i="4" s="1"/>
  <c r="S247" i="4"/>
  <c r="U247" i="4" s="1"/>
  <c r="S246" i="4"/>
  <c r="U246" i="4" s="1"/>
  <c r="S245" i="4"/>
  <c r="U245" i="4" s="1"/>
  <c r="S244" i="4"/>
  <c r="U244" i="4" s="1"/>
  <c r="S243" i="4"/>
  <c r="U243" i="4" s="1"/>
  <c r="S242" i="4"/>
  <c r="U242" i="4" s="1"/>
  <c r="S241" i="4"/>
  <c r="U241" i="4" s="1"/>
  <c r="S240" i="4"/>
  <c r="U240" i="4" s="1"/>
  <c r="S239" i="4"/>
  <c r="U239" i="4" s="1"/>
  <c r="S238" i="4"/>
  <c r="U238" i="4" s="1"/>
  <c r="S237" i="4"/>
  <c r="U237" i="4" s="1"/>
  <c r="S236" i="4"/>
  <c r="U236" i="4" s="1"/>
  <c r="S235" i="4"/>
  <c r="U235" i="4" s="1"/>
  <c r="S234" i="4"/>
  <c r="U234" i="4" s="1"/>
  <c r="S233" i="4"/>
  <c r="T233" i="4" s="1"/>
  <c r="S232" i="4"/>
  <c r="T232" i="4" s="1"/>
  <c r="S231" i="4"/>
  <c r="U231" i="4" s="1"/>
  <c r="S230" i="4"/>
  <c r="U230" i="4" s="1"/>
  <c r="R229" i="4"/>
  <c r="Q229" i="4"/>
  <c r="P229" i="4"/>
  <c r="O229" i="4"/>
  <c r="N229" i="4"/>
  <c r="M229" i="4"/>
  <c r="L229" i="4"/>
  <c r="K229" i="4"/>
  <c r="J229" i="4"/>
  <c r="I229" i="4"/>
  <c r="H229" i="4"/>
  <c r="G229" i="4"/>
  <c r="F229" i="4"/>
  <c r="S228" i="4"/>
  <c r="U228" i="4" s="1"/>
  <c r="S227" i="4"/>
  <c r="U227" i="4" s="1"/>
  <c r="S226" i="4"/>
  <c r="U226" i="4" s="1"/>
  <c r="S225" i="4"/>
  <c r="U225" i="4" s="1"/>
  <c r="S224" i="4"/>
  <c r="U224" i="4" s="1"/>
  <c r="S223" i="4"/>
  <c r="U223" i="4" s="1"/>
  <c r="S222" i="4"/>
  <c r="U222" i="4" s="1"/>
  <c r="S221" i="4"/>
  <c r="U221" i="4" s="1"/>
  <c r="S220" i="4"/>
  <c r="U220" i="4" s="1"/>
  <c r="S219" i="4"/>
  <c r="U219" i="4" s="1"/>
  <c r="S218" i="4"/>
  <c r="U218" i="4" s="1"/>
  <c r="S217" i="4"/>
  <c r="U217" i="4" s="1"/>
  <c r="S216" i="4"/>
  <c r="U216" i="4" s="1"/>
  <c r="S215" i="4"/>
  <c r="U215" i="4" s="1"/>
  <c r="S214" i="4"/>
  <c r="U214" i="4" s="1"/>
  <c r="S213" i="4"/>
  <c r="U213" i="4" s="1"/>
  <c r="S212" i="4"/>
  <c r="U212" i="4" s="1"/>
  <c r="S211" i="4"/>
  <c r="U211" i="4" s="1"/>
  <c r="S210" i="4"/>
  <c r="U210" i="4" s="1"/>
  <c r="S209" i="4"/>
  <c r="U209" i="4" s="1"/>
  <c r="S208" i="4"/>
  <c r="U208" i="4" s="1"/>
  <c r="S207" i="4"/>
  <c r="U207" i="4" s="1"/>
  <c r="S206" i="4"/>
  <c r="T206" i="4" s="1"/>
  <c r="S205" i="4"/>
  <c r="T205" i="4" s="1"/>
  <c r="S204" i="4"/>
  <c r="U204" i="4" s="1"/>
  <c r="S203" i="4"/>
  <c r="U203" i="4" s="1"/>
  <c r="S202" i="4"/>
  <c r="T202" i="4" s="1"/>
  <c r="S201" i="4"/>
  <c r="T201" i="4" s="1"/>
  <c r="R200" i="4"/>
  <c r="Q200" i="4"/>
  <c r="S199" i="4"/>
  <c r="U199" i="4" s="1"/>
  <c r="S198" i="4"/>
  <c r="U198" i="4" s="1"/>
  <c r="S197" i="4"/>
  <c r="U197" i="4" s="1"/>
  <c r="S196" i="4"/>
  <c r="U196" i="4" s="1"/>
  <c r="S195" i="4"/>
  <c r="U195" i="4" s="1"/>
  <c r="S194" i="4"/>
  <c r="U194" i="4" s="1"/>
  <c r="S193" i="4"/>
  <c r="U193" i="4" s="1"/>
  <c r="S192" i="4"/>
  <c r="U192" i="4" s="1"/>
  <c r="S191" i="4"/>
  <c r="U191" i="4" s="1"/>
  <c r="S190" i="4"/>
  <c r="T190" i="4" s="1"/>
  <c r="S189" i="4"/>
  <c r="U189" i="4" s="1"/>
  <c r="S188" i="4"/>
  <c r="U188" i="4" s="1"/>
  <c r="S187" i="4"/>
  <c r="U187" i="4" s="1"/>
  <c r="S186" i="4"/>
  <c r="U186" i="4" s="1"/>
  <c r="S185" i="4"/>
  <c r="U185" i="4" s="1"/>
  <c r="S184" i="4"/>
  <c r="U184" i="4" s="1"/>
  <c r="S183" i="4"/>
  <c r="U183" i="4" s="1"/>
  <c r="S182" i="4"/>
  <c r="U182" i="4" s="1"/>
  <c r="S181" i="4"/>
  <c r="U181" i="4" s="1"/>
  <c r="S180" i="4"/>
  <c r="U180" i="4" s="1"/>
  <c r="S179" i="4"/>
  <c r="U179" i="4" s="1"/>
  <c r="S178" i="4"/>
  <c r="T178" i="4" s="1"/>
  <c r="S177" i="4"/>
  <c r="T177" i="4" s="1"/>
  <c r="S176" i="4"/>
  <c r="U176" i="4" s="1"/>
  <c r="S175" i="4"/>
  <c r="T175" i="4" s="1"/>
  <c r="S174" i="4"/>
  <c r="U174" i="4" s="1"/>
  <c r="R173" i="4"/>
  <c r="Q173" i="4"/>
  <c r="P173" i="4"/>
  <c r="O173" i="4"/>
  <c r="N173" i="4"/>
  <c r="M173" i="4"/>
  <c r="L173" i="4"/>
  <c r="K173" i="4"/>
  <c r="J173" i="4"/>
  <c r="I173" i="4"/>
  <c r="H173" i="4"/>
  <c r="G173" i="4"/>
  <c r="F173" i="4"/>
  <c r="S172" i="4"/>
  <c r="U172" i="4" s="1"/>
  <c r="S171" i="4"/>
  <c r="U171" i="4" s="1"/>
  <c r="S170" i="4"/>
  <c r="U170" i="4" s="1"/>
  <c r="S169" i="4"/>
  <c r="U169" i="4" s="1"/>
  <c r="S168" i="4"/>
  <c r="U168" i="4" s="1"/>
  <c r="S167" i="4"/>
  <c r="U167" i="4" s="1"/>
  <c r="S166" i="4"/>
  <c r="U166" i="4" s="1"/>
  <c r="S165" i="4"/>
  <c r="U165" i="4" s="1"/>
  <c r="S164" i="4"/>
  <c r="U164" i="4" s="1"/>
  <c r="S163" i="4"/>
  <c r="U163" i="4" s="1"/>
  <c r="S162" i="4"/>
  <c r="U162" i="4" s="1"/>
  <c r="S161" i="4"/>
  <c r="U161" i="4" s="1"/>
  <c r="S160" i="4"/>
  <c r="U160" i="4" s="1"/>
  <c r="S159" i="4"/>
  <c r="U159" i="4" s="1"/>
  <c r="S158" i="4"/>
  <c r="U158" i="4" s="1"/>
  <c r="S157" i="4"/>
  <c r="U157" i="4" s="1"/>
  <c r="S156" i="4"/>
  <c r="U156" i="4" s="1"/>
  <c r="S155" i="4"/>
  <c r="U155" i="4" s="1"/>
  <c r="S154" i="4"/>
  <c r="U154" i="4" s="1"/>
  <c r="S153" i="4"/>
  <c r="U153" i="4" s="1"/>
  <c r="S152" i="4"/>
  <c r="U152" i="4" s="1"/>
  <c r="S151" i="4"/>
  <c r="T151" i="4" s="1"/>
  <c r="S150" i="4"/>
  <c r="T150" i="4" s="1"/>
  <c r="S149" i="4"/>
  <c r="U149" i="4" s="1"/>
  <c r="S148" i="4"/>
  <c r="T148" i="4" s="1"/>
  <c r="S147" i="4"/>
  <c r="U147" i="4" s="1"/>
  <c r="R146" i="4"/>
  <c r="Q146" i="4"/>
  <c r="P146" i="4"/>
  <c r="O146" i="4"/>
  <c r="N146" i="4"/>
  <c r="M146" i="4"/>
  <c r="L146" i="4"/>
  <c r="K146" i="4"/>
  <c r="J146" i="4"/>
  <c r="I146" i="4"/>
  <c r="H146" i="4"/>
  <c r="G146" i="4"/>
  <c r="F146" i="4"/>
  <c r="S145" i="4"/>
  <c r="U145" i="4" s="1"/>
  <c r="S144" i="4"/>
  <c r="T144" i="4" s="1"/>
  <c r="S143" i="4"/>
  <c r="U143" i="4" s="1"/>
  <c r="S142" i="4"/>
  <c r="U142" i="4" s="1"/>
  <c r="S141" i="4"/>
  <c r="U141" i="4" s="1"/>
  <c r="S140" i="4"/>
  <c r="U140" i="4" s="1"/>
  <c r="S139" i="4"/>
  <c r="U139" i="4" s="1"/>
  <c r="S138" i="4"/>
  <c r="U138" i="4" s="1"/>
  <c r="S137" i="4"/>
  <c r="U137" i="4" s="1"/>
  <c r="S136" i="4"/>
  <c r="U136" i="4" s="1"/>
  <c r="S135" i="4"/>
  <c r="U135" i="4" s="1"/>
  <c r="S134" i="4"/>
  <c r="U134" i="4" s="1"/>
  <c r="S133" i="4"/>
  <c r="U133" i="4" s="1"/>
  <c r="S132" i="4"/>
  <c r="U132" i="4" s="1"/>
  <c r="S131" i="4"/>
  <c r="U131" i="4" s="1"/>
  <c r="S130" i="4"/>
  <c r="U130" i="4" s="1"/>
  <c r="S129" i="4"/>
  <c r="U129" i="4" s="1"/>
  <c r="S128" i="4"/>
  <c r="T128" i="4" s="1"/>
  <c r="S127" i="4"/>
  <c r="U127" i="4" s="1"/>
  <c r="S126" i="4"/>
  <c r="U126" i="4" s="1"/>
  <c r="S125" i="4"/>
  <c r="U125" i="4" s="1"/>
  <c r="S124" i="4"/>
  <c r="T124" i="4" s="1"/>
  <c r="S123" i="4"/>
  <c r="T123" i="4" s="1"/>
  <c r="S122" i="4"/>
  <c r="U122" i="4" s="1"/>
  <c r="S121" i="4"/>
  <c r="T121" i="4" s="1"/>
  <c r="S120" i="4"/>
  <c r="U120" i="4" s="1"/>
  <c r="R119" i="4"/>
  <c r="Q119" i="4"/>
  <c r="P119" i="4"/>
  <c r="O119" i="4"/>
  <c r="N119" i="4"/>
  <c r="M119" i="4"/>
  <c r="L119" i="4"/>
  <c r="K119" i="4"/>
  <c r="J119" i="4"/>
  <c r="I119" i="4"/>
  <c r="H119" i="4"/>
  <c r="G119" i="4"/>
  <c r="F119" i="4"/>
  <c r="S118" i="4"/>
  <c r="U118" i="4" s="1"/>
  <c r="S117" i="4"/>
  <c r="U117" i="4" s="1"/>
  <c r="S116" i="4"/>
  <c r="U116" i="4" s="1"/>
  <c r="S115" i="4"/>
  <c r="U115" i="4" s="1"/>
  <c r="S114" i="4"/>
  <c r="U114" i="4" s="1"/>
  <c r="S113" i="4"/>
  <c r="U113" i="4" s="1"/>
  <c r="S112" i="4"/>
  <c r="U112" i="4" s="1"/>
  <c r="S111" i="4"/>
  <c r="U111" i="4" s="1"/>
  <c r="S110" i="4"/>
  <c r="U110" i="4" s="1"/>
  <c r="S109" i="4"/>
  <c r="U109" i="4" s="1"/>
  <c r="S108" i="4"/>
  <c r="T108" i="4" s="1"/>
  <c r="S107" i="4"/>
  <c r="U107" i="4" s="1"/>
  <c r="S106" i="4"/>
  <c r="U106" i="4" s="1"/>
  <c r="S105" i="4"/>
  <c r="T105" i="4" s="1"/>
  <c r="S104" i="4"/>
  <c r="U104" i="4" s="1"/>
  <c r="S103" i="4"/>
  <c r="U103" i="4" s="1"/>
  <c r="S102" i="4"/>
  <c r="U102" i="4" s="1"/>
  <c r="S101" i="4"/>
  <c r="T101" i="4" s="1"/>
  <c r="S100" i="4"/>
  <c r="U100" i="4" s="1"/>
  <c r="S99" i="4"/>
  <c r="U99" i="4" s="1"/>
  <c r="S98" i="4"/>
  <c r="U98" i="4" s="1"/>
  <c r="S97" i="4"/>
  <c r="T97" i="4" s="1"/>
  <c r="S96" i="4"/>
  <c r="T96" i="4" s="1"/>
  <c r="S95" i="4"/>
  <c r="U95" i="4" s="1"/>
  <c r="S94" i="4"/>
  <c r="T94" i="4" s="1"/>
  <c r="S93" i="4"/>
  <c r="T93" i="4" s="1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S91" i="4"/>
  <c r="U91" i="4" s="1"/>
  <c r="S90" i="4"/>
  <c r="T90" i="4" s="1"/>
  <c r="S89" i="4"/>
  <c r="U89" i="4" s="1"/>
  <c r="S88" i="4"/>
  <c r="U88" i="4" s="1"/>
  <c r="S87" i="4"/>
  <c r="U87" i="4" s="1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S85" i="4"/>
  <c r="T85" i="4" s="1"/>
  <c r="S84" i="4"/>
  <c r="U84" i="4" s="1"/>
  <c r="S83" i="4"/>
  <c r="U83" i="4" s="1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S81" i="4"/>
  <c r="T81" i="4" s="1"/>
  <c r="S80" i="4"/>
  <c r="U80" i="4" s="1"/>
  <c r="S79" i="4"/>
  <c r="T79" i="4" s="1"/>
  <c r="S78" i="4"/>
  <c r="S77" i="4"/>
  <c r="U77" i="4" s="1"/>
  <c r="S76" i="4"/>
  <c r="U76" i="4" s="1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S74" i="4"/>
  <c r="T74" i="4" s="1"/>
  <c r="S73" i="4"/>
  <c r="U73" i="4" s="1"/>
  <c r="S72" i="4"/>
  <c r="U72" i="4" s="1"/>
  <c r="S71" i="4"/>
  <c r="U71" i="4" s="1"/>
  <c r="S70" i="4"/>
  <c r="S69" i="4"/>
  <c r="U69" i="4" s="1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S67" i="4"/>
  <c r="T67" i="4" s="1"/>
  <c r="S66" i="4"/>
  <c r="T66" i="4" s="1"/>
  <c r="S65" i="4"/>
  <c r="U65" i="4" s="1"/>
  <c r="S64" i="4"/>
  <c r="U64" i="4" s="1"/>
  <c r="S63" i="4"/>
  <c r="U63" i="4" s="1"/>
  <c r="S62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S60" i="4"/>
  <c r="T60" i="4" s="1"/>
  <c r="S59" i="4"/>
  <c r="U59" i="4" s="1"/>
  <c r="S58" i="4"/>
  <c r="T58" i="4" s="1"/>
  <c r="S57" i="4"/>
  <c r="U57" i="4" s="1"/>
  <c r="S56" i="4"/>
  <c r="U56" i="4" s="1"/>
  <c r="S55" i="4"/>
  <c r="U55" i="4" s="1"/>
  <c r="S54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S52" i="4"/>
  <c r="U52" i="4" s="1"/>
  <c r="S51" i="4"/>
  <c r="T51" i="4" s="1"/>
  <c r="S50" i="4"/>
  <c r="U50" i="4" s="1"/>
  <c r="U48" i="4"/>
  <c r="U47" i="4"/>
  <c r="T46" i="4"/>
  <c r="U45" i="4"/>
  <c r="U44" i="4"/>
  <c r="U43" i="4"/>
  <c r="T42" i="4"/>
  <c r="U41" i="4"/>
  <c r="U40" i="4"/>
  <c r="U36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U34" i="4"/>
  <c r="T33" i="4"/>
  <c r="U27" i="4"/>
  <c r="U26" i="4"/>
  <c r="T25" i="4"/>
  <c r="U24" i="4"/>
  <c r="U23" i="4"/>
  <c r="U22" i="4"/>
  <c r="T21" i="4"/>
  <c r="U14" i="4"/>
  <c r="T13" i="4"/>
  <c r="T12" i="4"/>
  <c r="U11" i="4"/>
  <c r="U10" i="4"/>
  <c r="U9" i="4"/>
  <c r="R8" i="4"/>
  <c r="Q8" i="4"/>
  <c r="P8" i="4"/>
  <c r="O8" i="4"/>
  <c r="N8" i="4"/>
  <c r="M8" i="4"/>
  <c r="L8" i="4"/>
  <c r="K8" i="4"/>
  <c r="J8" i="4"/>
  <c r="I8" i="4"/>
  <c r="H8" i="4"/>
  <c r="G8" i="4"/>
  <c r="F8" i="4"/>
  <c r="Q7" i="4" l="1"/>
  <c r="R7" i="4"/>
  <c r="U33" i="4"/>
  <c r="U190" i="4"/>
  <c r="T132" i="4"/>
  <c r="T163" i="4"/>
  <c r="U128" i="4"/>
  <c r="T77" i="4"/>
  <c r="T109" i="4"/>
  <c r="T183" i="4"/>
  <c r="U202" i="4"/>
  <c r="U101" i="4"/>
  <c r="T194" i="4"/>
  <c r="S68" i="4"/>
  <c r="U68" i="4" s="1"/>
  <c r="T102" i="4"/>
  <c r="S75" i="4"/>
  <c r="U75" i="4" s="1"/>
  <c r="T145" i="4"/>
  <c r="T11" i="4"/>
  <c r="S229" i="4"/>
  <c r="U229" i="4" s="1"/>
  <c r="U232" i="4"/>
  <c r="T204" i="4"/>
  <c r="S200" i="4"/>
  <c r="U200" i="4" s="1"/>
  <c r="T203" i="4"/>
  <c r="U178" i="4"/>
  <c r="T191" i="4"/>
  <c r="T186" i="4"/>
  <c r="T198" i="4"/>
  <c r="T179" i="4"/>
  <c r="T192" i="4"/>
  <c r="T196" i="4"/>
  <c r="T187" i="4"/>
  <c r="T199" i="4"/>
  <c r="S173" i="4"/>
  <c r="U173" i="4" s="1"/>
  <c r="T182" i="4"/>
  <c r="T188" i="4"/>
  <c r="T195" i="4"/>
  <c r="T171" i="4"/>
  <c r="T159" i="4"/>
  <c r="T152" i="4"/>
  <c r="T172" i="4"/>
  <c r="T156" i="4"/>
  <c r="U151" i="4"/>
  <c r="T167" i="4"/>
  <c r="S146" i="4"/>
  <c r="U146" i="4" s="1"/>
  <c r="T160" i="4"/>
  <c r="T170" i="4"/>
  <c r="T147" i="4"/>
  <c r="T164" i="4"/>
  <c r="T155" i="4"/>
  <c r="T168" i="4"/>
  <c r="T129" i="4"/>
  <c r="T137" i="4"/>
  <c r="U144" i="4"/>
  <c r="U124" i="4"/>
  <c r="T136" i="4"/>
  <c r="T140" i="4"/>
  <c r="T133" i="4"/>
  <c r="S119" i="4"/>
  <c r="U119" i="4" s="1"/>
  <c r="T125" i="4"/>
  <c r="T141" i="4"/>
  <c r="U97" i="4"/>
  <c r="T114" i="4"/>
  <c r="U105" i="4"/>
  <c r="T111" i="4"/>
  <c r="T117" i="4"/>
  <c r="S92" i="4"/>
  <c r="U92" i="4" s="1"/>
  <c r="T106" i="4"/>
  <c r="T110" i="4"/>
  <c r="T98" i="4"/>
  <c r="U93" i="4"/>
  <c r="T112" i="4"/>
  <c r="T107" i="4"/>
  <c r="T118" i="4"/>
  <c r="U108" i="4"/>
  <c r="T113" i="4"/>
  <c r="T91" i="4"/>
  <c r="T83" i="4"/>
  <c r="S82" i="4"/>
  <c r="T82" i="4" s="1"/>
  <c r="U85" i="4"/>
  <c r="T72" i="4"/>
  <c r="K7" i="4"/>
  <c r="S61" i="4"/>
  <c r="U61" i="4" s="1"/>
  <c r="S53" i="4"/>
  <c r="U53" i="4" s="1"/>
  <c r="T56" i="4"/>
  <c r="S49" i="4"/>
  <c r="U49" i="4" s="1"/>
  <c r="M7" i="4"/>
  <c r="T50" i="4"/>
  <c r="L7" i="4"/>
  <c r="U42" i="4"/>
  <c r="O7" i="4"/>
  <c r="T37" i="4"/>
  <c r="U46" i="4"/>
  <c r="T45" i="4"/>
  <c r="F7" i="4"/>
  <c r="N7" i="4"/>
  <c r="P7" i="4"/>
  <c r="U25" i="4"/>
  <c r="T10" i="4"/>
  <c r="U17" i="4"/>
  <c r="H7" i="4"/>
  <c r="I7" i="4"/>
  <c r="J7" i="4"/>
  <c r="U13" i="4"/>
  <c r="S8" i="4"/>
  <c r="U8" i="4" s="1"/>
  <c r="U29" i="4"/>
  <c r="U21" i="4"/>
  <c r="G7" i="4"/>
  <c r="T210" i="4"/>
  <c r="T214" i="4"/>
  <c r="T218" i="4"/>
  <c r="T222" i="4"/>
  <c r="T226" i="4"/>
  <c r="T237" i="4"/>
  <c r="T241" i="4"/>
  <c r="T245" i="4"/>
  <c r="T249" i="4"/>
  <c r="T253" i="4"/>
  <c r="T78" i="4"/>
  <c r="T14" i="4"/>
  <c r="T18" i="4"/>
  <c r="T22" i="4"/>
  <c r="T26" i="4"/>
  <c r="T30" i="4"/>
  <c r="T34" i="4"/>
  <c r="T43" i="4"/>
  <c r="T47" i="4"/>
  <c r="U54" i="4"/>
  <c r="U58" i="4"/>
  <c r="U62" i="4"/>
  <c r="U66" i="4"/>
  <c r="U70" i="4"/>
  <c r="U78" i="4"/>
  <c r="U94" i="4"/>
  <c r="U121" i="4"/>
  <c r="U148" i="4"/>
  <c r="U175" i="4"/>
  <c r="T230" i="4"/>
  <c r="S86" i="4"/>
  <c r="T62" i="4"/>
  <c r="U51" i="4"/>
  <c r="T55" i="4"/>
  <c r="T59" i="4"/>
  <c r="T63" i="4"/>
  <c r="T71" i="4"/>
  <c r="T87" i="4"/>
  <c r="T95" i="4"/>
  <c r="T122" i="4"/>
  <c r="T149" i="4"/>
  <c r="T176" i="4"/>
  <c r="T207" i="4"/>
  <c r="T211" i="4"/>
  <c r="T215" i="4"/>
  <c r="T219" i="4"/>
  <c r="T223" i="4"/>
  <c r="T227" i="4"/>
  <c r="T234" i="4"/>
  <c r="T238" i="4"/>
  <c r="T242" i="4"/>
  <c r="T246" i="4"/>
  <c r="T250" i="4"/>
  <c r="T254" i="4"/>
  <c r="T15" i="4"/>
  <c r="T19" i="4"/>
  <c r="T23" i="4"/>
  <c r="T27" i="4"/>
  <c r="T31" i="4"/>
  <c r="S35" i="4"/>
  <c r="U35" i="4" s="1"/>
  <c r="T40" i="4"/>
  <c r="T44" i="4"/>
  <c r="T48" i="4"/>
  <c r="T231" i="4"/>
  <c r="T70" i="4"/>
  <c r="T52" i="4"/>
  <c r="T80" i="4"/>
  <c r="T84" i="4"/>
  <c r="T99" i="4"/>
  <c r="T103" i="4"/>
  <c r="T115" i="4"/>
  <c r="T126" i="4"/>
  <c r="T130" i="4"/>
  <c r="T134" i="4"/>
  <c r="T138" i="4"/>
  <c r="T142" i="4"/>
  <c r="T153" i="4"/>
  <c r="T157" i="4"/>
  <c r="T161" i="4"/>
  <c r="T165" i="4"/>
  <c r="T169" i="4"/>
  <c r="T180" i="4"/>
  <c r="T184" i="4"/>
  <c r="T64" i="4"/>
  <c r="T76" i="4"/>
  <c r="T88" i="4"/>
  <c r="T208" i="4"/>
  <c r="T212" i="4"/>
  <c r="T216" i="4"/>
  <c r="T220" i="4"/>
  <c r="T224" i="4"/>
  <c r="T228" i="4"/>
  <c r="T235" i="4"/>
  <c r="T239" i="4"/>
  <c r="T243" i="4"/>
  <c r="T247" i="4"/>
  <c r="T251" i="4"/>
  <c r="T255" i="4"/>
  <c r="T54" i="4"/>
  <c r="T16" i="4"/>
  <c r="T20" i="4"/>
  <c r="T24" i="4"/>
  <c r="T28" i="4"/>
  <c r="T32" i="4"/>
  <c r="T41" i="4"/>
  <c r="T9" i="4"/>
  <c r="T36" i="4"/>
  <c r="T100" i="4"/>
  <c r="T104" i="4"/>
  <c r="T116" i="4"/>
  <c r="T127" i="4"/>
  <c r="T131" i="4"/>
  <c r="T135" i="4"/>
  <c r="T139" i="4"/>
  <c r="T143" i="4"/>
  <c r="T154" i="4"/>
  <c r="T158" i="4"/>
  <c r="T162" i="4"/>
  <c r="T166" i="4"/>
  <c r="T181" i="4"/>
  <c r="T185" i="4"/>
  <c r="T189" i="4"/>
  <c r="T193" i="4"/>
  <c r="T197" i="4"/>
  <c r="T57" i="4"/>
  <c r="T65" i="4"/>
  <c r="T69" i="4"/>
  <c r="T73" i="4"/>
  <c r="T89" i="4"/>
  <c r="T120" i="4"/>
  <c r="T174" i="4"/>
  <c r="T209" i="4"/>
  <c r="T213" i="4"/>
  <c r="T217" i="4"/>
  <c r="T221" i="4"/>
  <c r="T225" i="4"/>
  <c r="T236" i="4"/>
  <c r="T240" i="4"/>
  <c r="T244" i="4"/>
  <c r="T248" i="4"/>
  <c r="T252" i="4"/>
  <c r="U82" i="4" l="1"/>
  <c r="T53" i="4"/>
  <c r="T75" i="4"/>
  <c r="T49" i="4"/>
  <c r="T119" i="4"/>
  <c r="T229" i="4"/>
  <c r="T200" i="4"/>
  <c r="T173" i="4"/>
  <c r="T146" i="4"/>
  <c r="T92" i="4"/>
  <c r="T8" i="4"/>
  <c r="T68" i="4"/>
  <c r="T86" i="4"/>
  <c r="U86" i="4"/>
  <c r="T35" i="4"/>
  <c r="T61" i="4"/>
  <c r="S7" i="4"/>
  <c r="U7" i="4" l="1"/>
  <c r="T7" i="4"/>
  <c r="Q8" i="2" l="1"/>
  <c r="R8" i="2" s="1"/>
  <c r="Q9" i="2"/>
  <c r="Q10" i="2"/>
  <c r="Q11" i="2"/>
  <c r="R11" i="2" s="1"/>
  <c r="Q12" i="2"/>
  <c r="R12" i="2" s="1"/>
  <c r="Q13" i="2"/>
  <c r="R13" i="2" s="1"/>
  <c r="Q14" i="2"/>
  <c r="R14" i="2" s="1"/>
  <c r="Q15" i="2"/>
  <c r="R15" i="2" s="1"/>
  <c r="Q16" i="2"/>
  <c r="R16" i="2" s="1"/>
  <c r="Q17" i="2"/>
  <c r="R17" i="2" s="1"/>
  <c r="Q18" i="2"/>
  <c r="R18" i="2" s="1"/>
  <c r="Q19" i="2"/>
  <c r="R19" i="2" s="1"/>
  <c r="Q20" i="2"/>
  <c r="R20" i="2" s="1"/>
  <c r="Q21" i="2"/>
  <c r="Q22" i="2"/>
  <c r="Q23" i="2"/>
  <c r="Q24" i="2"/>
  <c r="R24" i="2" s="1"/>
  <c r="Q25" i="2"/>
  <c r="R25" i="2" s="1"/>
  <c r="Q26" i="2"/>
  <c r="R26" i="2" s="1"/>
  <c r="Q27" i="2"/>
  <c r="R27" i="2" s="1"/>
  <c r="Q28" i="2"/>
  <c r="R28" i="2" s="1"/>
  <c r="Q29" i="2"/>
  <c r="R29" i="2" s="1"/>
  <c r="Q30" i="2"/>
  <c r="R30" i="2" s="1"/>
  <c r="Q31" i="2"/>
  <c r="R31" i="2" s="1"/>
  <c r="Q32" i="2"/>
  <c r="Q33" i="2"/>
  <c r="Q34" i="2"/>
  <c r="R34" i="2" s="1"/>
  <c r="Q7" i="2"/>
  <c r="R7" i="2" s="1"/>
  <c r="F6" i="2"/>
  <c r="G6" i="2"/>
  <c r="H6" i="2"/>
  <c r="I6" i="2"/>
  <c r="J6" i="2"/>
  <c r="K6" i="2"/>
  <c r="L6" i="2"/>
  <c r="M6" i="2"/>
  <c r="N6" i="2"/>
  <c r="O6" i="2"/>
  <c r="P6" i="2"/>
  <c r="E6" i="2"/>
  <c r="R9" i="2"/>
  <c r="R10" i="2"/>
  <c r="R21" i="2"/>
  <c r="R22" i="2"/>
  <c r="R23" i="2"/>
  <c r="R32" i="2"/>
  <c r="R33" i="2"/>
  <c r="Q6" i="2" l="1"/>
  <c r="G148" i="3"/>
  <c r="H148" i="3"/>
  <c r="I148" i="3"/>
  <c r="J148" i="3"/>
  <c r="K148" i="3"/>
  <c r="L148" i="3"/>
  <c r="M148" i="3"/>
  <c r="N148" i="3"/>
  <c r="O148" i="3"/>
  <c r="P148" i="3"/>
  <c r="Q148" i="3"/>
  <c r="S261" i="3"/>
  <c r="U261" i="3" s="1"/>
  <c r="S260" i="3"/>
  <c r="U260" i="3" s="1"/>
  <c r="S259" i="3"/>
  <c r="T259" i="3" s="1"/>
  <c r="S258" i="3"/>
  <c r="U258" i="3" s="1"/>
  <c r="S257" i="3"/>
  <c r="U257" i="3" s="1"/>
  <c r="S256" i="3"/>
  <c r="U256" i="3" s="1"/>
  <c r="S255" i="3"/>
  <c r="U255" i="3" s="1"/>
  <c r="S254" i="3"/>
  <c r="U254" i="3" s="1"/>
  <c r="S253" i="3"/>
  <c r="T253" i="3" s="1"/>
  <c r="S252" i="3"/>
  <c r="U252" i="3" s="1"/>
  <c r="S251" i="3"/>
  <c r="U251" i="3" s="1"/>
  <c r="S250" i="3"/>
  <c r="U250" i="3" s="1"/>
  <c r="S249" i="3"/>
  <c r="T249" i="3" s="1"/>
  <c r="S248" i="3"/>
  <c r="U248" i="3" s="1"/>
  <c r="S247" i="3"/>
  <c r="U247" i="3" s="1"/>
  <c r="S246" i="3"/>
  <c r="U246" i="3" s="1"/>
  <c r="S245" i="3"/>
  <c r="T245" i="3" s="1"/>
  <c r="S244" i="3"/>
  <c r="U244" i="3" s="1"/>
  <c r="S243" i="3"/>
  <c r="U243" i="3" s="1"/>
  <c r="S242" i="3"/>
  <c r="U242" i="3" s="1"/>
  <c r="S241" i="3"/>
  <c r="T241" i="3" s="1"/>
  <c r="S240" i="3"/>
  <c r="U240" i="3" s="1"/>
  <c r="S239" i="3"/>
  <c r="U239" i="3" s="1"/>
  <c r="S238" i="3"/>
  <c r="T238" i="3" s="1"/>
  <c r="S237" i="3"/>
  <c r="U237" i="3" s="1"/>
  <c r="U236" i="3"/>
  <c r="S236" i="3"/>
  <c r="T236" i="3" s="1"/>
  <c r="S235" i="3"/>
  <c r="T235" i="3" s="1"/>
  <c r="R234" i="3"/>
  <c r="Q234" i="3"/>
  <c r="P234" i="3"/>
  <c r="O234" i="3"/>
  <c r="N234" i="3"/>
  <c r="M234" i="3"/>
  <c r="L234" i="3"/>
  <c r="K234" i="3"/>
  <c r="J234" i="3"/>
  <c r="I234" i="3"/>
  <c r="H234" i="3"/>
  <c r="G234" i="3"/>
  <c r="F234" i="3"/>
  <c r="S233" i="3"/>
  <c r="T233" i="3" s="1"/>
  <c r="S232" i="3"/>
  <c r="U232" i="3" s="1"/>
  <c r="S231" i="3"/>
  <c r="U231" i="3" s="1"/>
  <c r="S230" i="3"/>
  <c r="U230" i="3" s="1"/>
  <c r="S229" i="3"/>
  <c r="T229" i="3" s="1"/>
  <c r="S228" i="3"/>
  <c r="U228" i="3" s="1"/>
  <c r="S227" i="3"/>
  <c r="T227" i="3" s="1"/>
  <c r="S226" i="3"/>
  <c r="U226" i="3" s="1"/>
  <c r="S225" i="3"/>
  <c r="T225" i="3" s="1"/>
  <c r="S224" i="3"/>
  <c r="U224" i="3" s="1"/>
  <c r="S223" i="3"/>
  <c r="T223" i="3" s="1"/>
  <c r="S222" i="3"/>
  <c r="U222" i="3" s="1"/>
  <c r="S221" i="3"/>
  <c r="T221" i="3" s="1"/>
  <c r="S220" i="3"/>
  <c r="U220" i="3" s="1"/>
  <c r="S219" i="3"/>
  <c r="T219" i="3" s="1"/>
  <c r="S218" i="3"/>
  <c r="U218" i="3" s="1"/>
  <c r="S217" i="3"/>
  <c r="T217" i="3" s="1"/>
  <c r="S216" i="3"/>
  <c r="U216" i="3" s="1"/>
  <c r="S215" i="3"/>
  <c r="U215" i="3" s="1"/>
  <c r="S214" i="3"/>
  <c r="U214" i="3" s="1"/>
  <c r="S213" i="3"/>
  <c r="T213" i="3" s="1"/>
  <c r="S212" i="3"/>
  <c r="U212" i="3" s="1"/>
  <c r="S211" i="3"/>
  <c r="T211" i="3" s="1"/>
  <c r="S210" i="3"/>
  <c r="T210" i="3" s="1"/>
  <c r="S209" i="3"/>
  <c r="T209" i="3" s="1"/>
  <c r="S208" i="3"/>
  <c r="U208" i="3" s="1"/>
  <c r="S207" i="3"/>
  <c r="U207" i="3" s="1"/>
  <c r="S206" i="3"/>
  <c r="U206" i="3" s="1"/>
  <c r="S205" i="3"/>
  <c r="T205" i="3" s="1"/>
  <c r="R204" i="3"/>
  <c r="Q204" i="3"/>
  <c r="P204" i="3"/>
  <c r="O204" i="3"/>
  <c r="N204" i="3"/>
  <c r="M204" i="3"/>
  <c r="L204" i="3"/>
  <c r="K204" i="3"/>
  <c r="J204" i="3"/>
  <c r="I204" i="3"/>
  <c r="H204" i="3"/>
  <c r="G204" i="3"/>
  <c r="F204" i="3"/>
  <c r="S203" i="3"/>
  <c r="U203" i="3" s="1"/>
  <c r="U202" i="3"/>
  <c r="T202" i="3"/>
  <c r="S202" i="3"/>
  <c r="S201" i="3"/>
  <c r="U201" i="3" s="1"/>
  <c r="S200" i="3"/>
  <c r="U200" i="3" s="1"/>
  <c r="S199" i="3"/>
  <c r="U199" i="3" s="1"/>
  <c r="S198" i="3"/>
  <c r="U198" i="3" s="1"/>
  <c r="S197" i="3"/>
  <c r="U197" i="3" s="1"/>
  <c r="S196" i="3"/>
  <c r="U196" i="3" s="1"/>
  <c r="S195" i="3"/>
  <c r="U195" i="3" s="1"/>
  <c r="U194" i="3"/>
  <c r="T194" i="3"/>
  <c r="S194" i="3"/>
  <c r="S193" i="3"/>
  <c r="U193" i="3" s="1"/>
  <c r="S192" i="3"/>
  <c r="U192" i="3" s="1"/>
  <c r="S191" i="3"/>
  <c r="U191" i="3" s="1"/>
  <c r="S190" i="3"/>
  <c r="U190" i="3" s="1"/>
  <c r="S189" i="3"/>
  <c r="U189" i="3" s="1"/>
  <c r="S188" i="3"/>
  <c r="T188" i="3" s="1"/>
  <c r="S187" i="3"/>
  <c r="U187" i="3" s="1"/>
  <c r="U186" i="3"/>
  <c r="T186" i="3"/>
  <c r="S186" i="3"/>
  <c r="S185" i="3"/>
  <c r="U185" i="3" s="1"/>
  <c r="S184" i="3"/>
  <c r="T184" i="3" s="1"/>
  <c r="S183" i="3"/>
  <c r="U183" i="3" s="1"/>
  <c r="S182" i="3"/>
  <c r="U182" i="3" s="1"/>
  <c r="S181" i="3"/>
  <c r="U181" i="3" s="1"/>
  <c r="S180" i="3"/>
  <c r="T180" i="3" s="1"/>
  <c r="S179" i="3"/>
  <c r="U179" i="3" s="1"/>
  <c r="S178" i="3"/>
  <c r="T178" i="3" s="1"/>
  <c r="S177" i="3"/>
  <c r="U177" i="3" s="1"/>
  <c r="R176" i="3"/>
  <c r="Q176" i="3"/>
  <c r="P176" i="3"/>
  <c r="O176" i="3"/>
  <c r="N176" i="3"/>
  <c r="M176" i="3"/>
  <c r="L176" i="3"/>
  <c r="K176" i="3"/>
  <c r="J176" i="3"/>
  <c r="I176" i="3"/>
  <c r="H176" i="3"/>
  <c r="G176" i="3"/>
  <c r="F176" i="3"/>
  <c r="S175" i="3"/>
  <c r="U175" i="3" s="1"/>
  <c r="S174" i="3"/>
  <c r="T174" i="3" s="1"/>
  <c r="S173" i="3"/>
  <c r="U173" i="3" s="1"/>
  <c r="S172" i="3"/>
  <c r="U172" i="3" s="1"/>
  <c r="S171" i="3"/>
  <c r="U171" i="3" s="1"/>
  <c r="S170" i="3"/>
  <c r="U170" i="3" s="1"/>
  <c r="S169" i="3"/>
  <c r="U169" i="3" s="1"/>
  <c r="S168" i="3"/>
  <c r="U168" i="3" s="1"/>
  <c r="S167" i="3"/>
  <c r="U167" i="3" s="1"/>
  <c r="S166" i="3"/>
  <c r="U166" i="3" s="1"/>
  <c r="S165" i="3"/>
  <c r="U165" i="3" s="1"/>
  <c r="S164" i="3"/>
  <c r="U164" i="3" s="1"/>
  <c r="S163" i="3"/>
  <c r="U163" i="3" s="1"/>
  <c r="S162" i="3"/>
  <c r="U162" i="3" s="1"/>
  <c r="S161" i="3"/>
  <c r="U161" i="3" s="1"/>
  <c r="S160" i="3"/>
  <c r="U160" i="3" s="1"/>
  <c r="S159" i="3"/>
  <c r="U159" i="3" s="1"/>
  <c r="U158" i="3"/>
  <c r="T158" i="3"/>
  <c r="S158" i="3"/>
  <c r="S157" i="3"/>
  <c r="U157" i="3" s="1"/>
  <c r="S156" i="3"/>
  <c r="U156" i="3" s="1"/>
  <c r="S155" i="3"/>
  <c r="U155" i="3" s="1"/>
  <c r="S154" i="3"/>
  <c r="U154" i="3" s="1"/>
  <c r="S153" i="3"/>
  <c r="U153" i="3" s="1"/>
  <c r="S152" i="3"/>
  <c r="T152" i="3" s="1"/>
  <c r="S151" i="3"/>
  <c r="T151" i="3" s="1"/>
  <c r="S150" i="3"/>
  <c r="T150" i="3" s="1"/>
  <c r="U149" i="3"/>
  <c r="S149" i="3"/>
  <c r="T149" i="3" s="1"/>
  <c r="R148" i="3"/>
  <c r="F148" i="3"/>
  <c r="S147" i="3"/>
  <c r="U147" i="3" s="1"/>
  <c r="S146" i="3"/>
  <c r="U146" i="3" s="1"/>
  <c r="S145" i="3"/>
  <c r="U145" i="3" s="1"/>
  <c r="S144" i="3"/>
  <c r="T144" i="3" s="1"/>
  <c r="S143" i="3"/>
  <c r="U143" i="3" s="1"/>
  <c r="S142" i="3"/>
  <c r="U142" i="3" s="1"/>
  <c r="S141" i="3"/>
  <c r="U141" i="3" s="1"/>
  <c r="S140" i="3"/>
  <c r="T140" i="3" s="1"/>
  <c r="S139" i="3"/>
  <c r="U139" i="3" s="1"/>
  <c r="S138" i="3"/>
  <c r="T138" i="3" s="1"/>
  <c r="S137" i="3"/>
  <c r="U137" i="3" s="1"/>
  <c r="S136" i="3"/>
  <c r="T136" i="3" s="1"/>
  <c r="S135" i="3"/>
  <c r="U135" i="3" s="1"/>
  <c r="S134" i="3"/>
  <c r="T134" i="3" s="1"/>
  <c r="S133" i="3"/>
  <c r="T133" i="3" s="1"/>
  <c r="S132" i="3"/>
  <c r="T132" i="3" s="1"/>
  <c r="S131" i="3"/>
  <c r="U131" i="3" s="1"/>
  <c r="S130" i="3"/>
  <c r="U130" i="3" s="1"/>
  <c r="S129" i="3"/>
  <c r="T129" i="3" s="1"/>
  <c r="S128" i="3"/>
  <c r="T128" i="3" s="1"/>
  <c r="S127" i="3"/>
  <c r="U127" i="3" s="1"/>
  <c r="S126" i="3"/>
  <c r="U126" i="3" s="1"/>
  <c r="S125" i="3"/>
  <c r="T125" i="3" s="1"/>
  <c r="S124" i="3"/>
  <c r="T124" i="3" s="1"/>
  <c r="S123" i="3"/>
  <c r="U123" i="3" s="1"/>
  <c r="S122" i="3"/>
  <c r="T122" i="3" s="1"/>
  <c r="S121" i="3"/>
  <c r="U121" i="3" s="1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S119" i="3"/>
  <c r="U119" i="3" s="1"/>
  <c r="S118" i="3"/>
  <c r="U118" i="3" s="1"/>
  <c r="S117" i="3"/>
  <c r="T117" i="3" s="1"/>
  <c r="S116" i="3"/>
  <c r="T116" i="3" s="1"/>
  <c r="S115" i="3"/>
  <c r="U115" i="3" s="1"/>
  <c r="S114" i="3"/>
  <c r="U114" i="3" s="1"/>
  <c r="U113" i="3"/>
  <c r="S113" i="3"/>
  <c r="T113" i="3" s="1"/>
  <c r="U112" i="3"/>
  <c r="S112" i="3"/>
  <c r="T112" i="3" s="1"/>
  <c r="S111" i="3"/>
  <c r="U111" i="3" s="1"/>
  <c r="S110" i="3"/>
  <c r="T110" i="3" s="1"/>
  <c r="S109" i="3"/>
  <c r="T109" i="3" s="1"/>
  <c r="S108" i="3"/>
  <c r="T108" i="3" s="1"/>
  <c r="S107" i="3"/>
  <c r="U107" i="3" s="1"/>
  <c r="U106" i="3"/>
  <c r="T106" i="3"/>
  <c r="S106" i="3"/>
  <c r="S105" i="3"/>
  <c r="T105" i="3" s="1"/>
  <c r="S104" i="3"/>
  <c r="T104" i="3" s="1"/>
  <c r="S103" i="3"/>
  <c r="U103" i="3" s="1"/>
  <c r="U102" i="3"/>
  <c r="S102" i="3"/>
  <c r="T102" i="3" s="1"/>
  <c r="U101" i="3"/>
  <c r="S101" i="3"/>
  <c r="T101" i="3" s="1"/>
  <c r="U100" i="3"/>
  <c r="S100" i="3"/>
  <c r="T100" i="3" s="1"/>
  <c r="S99" i="3"/>
  <c r="U99" i="3" s="1"/>
  <c r="S98" i="3"/>
  <c r="U98" i="3" s="1"/>
  <c r="S97" i="3"/>
  <c r="T97" i="3" s="1"/>
  <c r="S96" i="3"/>
  <c r="T96" i="3" s="1"/>
  <c r="S95" i="3"/>
  <c r="U95" i="3" s="1"/>
  <c r="S94" i="3"/>
  <c r="T94" i="3" s="1"/>
  <c r="U93" i="3"/>
  <c r="S93" i="3"/>
  <c r="T93" i="3" s="1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S91" i="3"/>
  <c r="U91" i="3" s="1"/>
  <c r="S90" i="3"/>
  <c r="T90" i="3" s="1"/>
  <c r="U89" i="3"/>
  <c r="T89" i="3"/>
  <c r="S89" i="3"/>
  <c r="S88" i="3"/>
  <c r="U88" i="3" s="1"/>
  <c r="S87" i="3"/>
  <c r="U87" i="3" s="1"/>
  <c r="R86" i="3"/>
  <c r="Q86" i="3"/>
  <c r="P86" i="3"/>
  <c r="O86" i="3"/>
  <c r="N86" i="3"/>
  <c r="M86" i="3"/>
  <c r="L86" i="3"/>
  <c r="K86" i="3"/>
  <c r="J86" i="3"/>
  <c r="I86" i="3"/>
  <c r="H86" i="3"/>
  <c r="G86" i="3"/>
  <c r="S86" i="3" s="1"/>
  <c r="T86" i="3" s="1"/>
  <c r="F86" i="3"/>
  <c r="S85" i="3"/>
  <c r="T85" i="3" s="1"/>
  <c r="S84" i="3"/>
  <c r="T84" i="3" s="1"/>
  <c r="S83" i="3"/>
  <c r="U83" i="3" s="1"/>
  <c r="R82" i="3"/>
  <c r="Q82" i="3"/>
  <c r="P82" i="3"/>
  <c r="O82" i="3"/>
  <c r="N82" i="3"/>
  <c r="M82" i="3"/>
  <c r="L82" i="3"/>
  <c r="K82" i="3"/>
  <c r="J82" i="3"/>
  <c r="I82" i="3"/>
  <c r="H82" i="3"/>
  <c r="G82" i="3"/>
  <c r="S82" i="3" s="1"/>
  <c r="F82" i="3"/>
  <c r="S81" i="3"/>
  <c r="T81" i="3" s="1"/>
  <c r="U80" i="3"/>
  <c r="S80" i="3"/>
  <c r="T80" i="3" s="1"/>
  <c r="S79" i="3"/>
  <c r="T79" i="3" s="1"/>
  <c r="S78" i="3"/>
  <c r="T78" i="3" s="1"/>
  <c r="S77" i="3"/>
  <c r="T77" i="3" s="1"/>
  <c r="S76" i="3"/>
  <c r="T76" i="3" s="1"/>
  <c r="T75" i="3" s="1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S74" i="3"/>
  <c r="T74" i="3" s="1"/>
  <c r="S73" i="3"/>
  <c r="U73" i="3" s="1"/>
  <c r="S72" i="3"/>
  <c r="U72" i="3" s="1"/>
  <c r="S71" i="3"/>
  <c r="U71" i="3" s="1"/>
  <c r="S70" i="3"/>
  <c r="U70" i="3" s="1"/>
  <c r="U69" i="3"/>
  <c r="T69" i="3"/>
  <c r="S69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S67" i="3"/>
  <c r="T67" i="3" s="1"/>
  <c r="S66" i="3"/>
  <c r="T66" i="3" s="1"/>
  <c r="S65" i="3"/>
  <c r="U65" i="3" s="1"/>
  <c r="S64" i="3"/>
  <c r="U64" i="3" s="1"/>
  <c r="S63" i="3"/>
  <c r="U63" i="3" s="1"/>
  <c r="S62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S60" i="3"/>
  <c r="T60" i="3" s="1"/>
  <c r="S59" i="3"/>
  <c r="U59" i="3" s="1"/>
  <c r="S58" i="3"/>
  <c r="U58" i="3" s="1"/>
  <c r="S57" i="3"/>
  <c r="U57" i="3" s="1"/>
  <c r="S56" i="3"/>
  <c r="U56" i="3" s="1"/>
  <c r="S55" i="3"/>
  <c r="U55" i="3" s="1"/>
  <c r="S54" i="3"/>
  <c r="S53" i="3" s="1"/>
  <c r="U53" i="3" s="1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S52" i="3"/>
  <c r="U52" i="3" s="1"/>
  <c r="S51" i="3"/>
  <c r="S50" i="3"/>
  <c r="U50" i="3" s="1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S48" i="3"/>
  <c r="U48" i="3" s="1"/>
  <c r="S47" i="3"/>
  <c r="T47" i="3" s="1"/>
  <c r="S46" i="3"/>
  <c r="T46" i="3" s="1"/>
  <c r="S45" i="3"/>
  <c r="U45" i="3" s="1"/>
  <c r="S44" i="3"/>
  <c r="U44" i="3" s="1"/>
  <c r="S43" i="3"/>
  <c r="T43" i="3" s="1"/>
  <c r="S42" i="3"/>
  <c r="T42" i="3" s="1"/>
  <c r="S41" i="3"/>
  <c r="U41" i="3" s="1"/>
  <c r="S40" i="3"/>
  <c r="U40" i="3" s="1"/>
  <c r="S39" i="3"/>
  <c r="T39" i="3" s="1"/>
  <c r="U38" i="3"/>
  <c r="T38" i="3"/>
  <c r="S38" i="3"/>
  <c r="U37" i="3"/>
  <c r="S37" i="3"/>
  <c r="T37" i="3" s="1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S35" i="3"/>
  <c r="T35" i="3" s="1"/>
  <c r="S34" i="3"/>
  <c r="T34" i="3" s="1"/>
  <c r="S33" i="3"/>
  <c r="U33" i="3" s="1"/>
  <c r="S32" i="3"/>
  <c r="U32" i="3" s="1"/>
  <c r="S31" i="3"/>
  <c r="U31" i="3" s="1"/>
  <c r="S30" i="3"/>
  <c r="T30" i="3" s="1"/>
  <c r="S29" i="3"/>
  <c r="U29" i="3" s="1"/>
  <c r="S28" i="3"/>
  <c r="T28" i="3" s="1"/>
  <c r="S27" i="3"/>
  <c r="T27" i="3" s="1"/>
  <c r="S26" i="3"/>
  <c r="T26" i="3" s="1"/>
  <c r="S25" i="3"/>
  <c r="U25" i="3" s="1"/>
  <c r="S24" i="3"/>
  <c r="U24" i="3" s="1"/>
  <c r="S23" i="3"/>
  <c r="T23" i="3" s="1"/>
  <c r="S22" i="3"/>
  <c r="T22" i="3" s="1"/>
  <c r="S21" i="3"/>
  <c r="U21" i="3" s="1"/>
  <c r="S20" i="3"/>
  <c r="U20" i="3" s="1"/>
  <c r="S19" i="3"/>
  <c r="T19" i="3" s="1"/>
  <c r="S18" i="3"/>
  <c r="U18" i="3" s="1"/>
  <c r="S17" i="3"/>
  <c r="U17" i="3" s="1"/>
  <c r="S16" i="3"/>
  <c r="U16" i="3" s="1"/>
  <c r="S15" i="3"/>
  <c r="T15" i="3" s="1"/>
  <c r="S14" i="3"/>
  <c r="U14" i="3" s="1"/>
  <c r="S13" i="3"/>
  <c r="U13" i="3" s="1"/>
  <c r="S12" i="3"/>
  <c r="T12" i="3" s="1"/>
  <c r="S11" i="3"/>
  <c r="U11" i="3" s="1"/>
  <c r="S10" i="3"/>
  <c r="U10" i="3" s="1"/>
  <c r="S9" i="3"/>
  <c r="T9" i="3" s="1"/>
  <c r="R8" i="3"/>
  <c r="Q8" i="3"/>
  <c r="P8" i="3"/>
  <c r="O8" i="3"/>
  <c r="N8" i="3"/>
  <c r="M8" i="3"/>
  <c r="L8" i="3"/>
  <c r="K8" i="3"/>
  <c r="J8" i="3"/>
  <c r="I8" i="3"/>
  <c r="H8" i="3"/>
  <c r="G8" i="3"/>
  <c r="F8" i="3"/>
  <c r="R7" i="3"/>
  <c r="F7" i="3"/>
  <c r="T237" i="3" l="1"/>
  <c r="U245" i="3"/>
  <c r="U253" i="3"/>
  <c r="T246" i="3"/>
  <c r="T254" i="3"/>
  <c r="U241" i="3"/>
  <c r="U249" i="3"/>
  <c r="T258" i="3"/>
  <c r="S234" i="3"/>
  <c r="U234" i="3" s="1"/>
  <c r="T242" i="3"/>
  <c r="T250" i="3"/>
  <c r="T182" i="3"/>
  <c r="U188" i="3"/>
  <c r="T190" i="3"/>
  <c r="T198" i="3"/>
  <c r="S176" i="3"/>
  <c r="U176" i="3" s="1"/>
  <c r="T177" i="3"/>
  <c r="U184" i="3"/>
  <c r="U174" i="3"/>
  <c r="T154" i="3"/>
  <c r="S148" i="3"/>
  <c r="U148" i="3" s="1"/>
  <c r="T160" i="3"/>
  <c r="T168" i="3"/>
  <c r="T162" i="3"/>
  <c r="U151" i="3"/>
  <c r="T166" i="3"/>
  <c r="T156" i="3"/>
  <c r="T170" i="3"/>
  <c r="T164" i="3"/>
  <c r="T126" i="3"/>
  <c r="S120" i="3"/>
  <c r="U138" i="3"/>
  <c r="U134" i="3"/>
  <c r="T123" i="3"/>
  <c r="U132" i="3"/>
  <c r="U140" i="3"/>
  <c r="U128" i="3"/>
  <c r="T146" i="3"/>
  <c r="U129" i="3"/>
  <c r="T142" i="3"/>
  <c r="T121" i="3"/>
  <c r="T130" i="3"/>
  <c r="U136" i="3"/>
  <c r="U125" i="3"/>
  <c r="U144" i="3"/>
  <c r="U133" i="3"/>
  <c r="U108" i="3"/>
  <c r="T114" i="3"/>
  <c r="U109" i="3"/>
  <c r="T98" i="3"/>
  <c r="U110" i="3"/>
  <c r="U97" i="3"/>
  <c r="S92" i="3"/>
  <c r="U92" i="3" s="1"/>
  <c r="U105" i="3"/>
  <c r="U117" i="3"/>
  <c r="U104" i="3"/>
  <c r="T118" i="3"/>
  <c r="U116" i="3"/>
  <c r="U233" i="3"/>
  <c r="S204" i="3"/>
  <c r="U204" i="3" s="1"/>
  <c r="T206" i="3"/>
  <c r="T214" i="3"/>
  <c r="T222" i="3"/>
  <c r="T230" i="3"/>
  <c r="U229" i="3"/>
  <c r="U217" i="3"/>
  <c r="U225" i="3"/>
  <c r="U213" i="3"/>
  <c r="U210" i="3"/>
  <c r="T218" i="3"/>
  <c r="T226" i="3"/>
  <c r="U221" i="3"/>
  <c r="T88" i="3"/>
  <c r="U84" i="3"/>
  <c r="U85" i="3"/>
  <c r="U76" i="3"/>
  <c r="U77" i="3"/>
  <c r="T72" i="3"/>
  <c r="T73" i="3"/>
  <c r="S61" i="3"/>
  <c r="U61" i="3" s="1"/>
  <c r="T65" i="3"/>
  <c r="I7" i="3"/>
  <c r="T64" i="3"/>
  <c r="L7" i="3"/>
  <c r="T56" i="3"/>
  <c r="T57" i="3"/>
  <c r="T50" i="3"/>
  <c r="Q7" i="3"/>
  <c r="S49" i="3"/>
  <c r="U49" i="3" s="1"/>
  <c r="T52" i="3"/>
  <c r="N7" i="3"/>
  <c r="O7" i="3"/>
  <c r="U46" i="3"/>
  <c r="P7" i="3"/>
  <c r="T41" i="3"/>
  <c r="U42" i="3"/>
  <c r="J7" i="3"/>
  <c r="M7" i="3"/>
  <c r="T45" i="3"/>
  <c r="T18" i="3"/>
  <c r="H7" i="3"/>
  <c r="T25" i="3"/>
  <c r="T32" i="3"/>
  <c r="U26" i="3"/>
  <c r="T33" i="3"/>
  <c r="G7" i="3"/>
  <c r="T14" i="3"/>
  <c r="U34" i="3"/>
  <c r="U22" i="3"/>
  <c r="S8" i="3"/>
  <c r="T8" i="3" s="1"/>
  <c r="T29" i="3"/>
  <c r="T21" i="3"/>
  <c r="U28" i="3"/>
  <c r="U9" i="3"/>
  <c r="K7" i="3"/>
  <c r="T17" i="3"/>
  <c r="T24" i="3"/>
  <c r="U30" i="3"/>
  <c r="T13" i="3"/>
  <c r="T10" i="3"/>
  <c r="T148" i="3"/>
  <c r="T82" i="3"/>
  <c r="U82" i="3"/>
  <c r="U120" i="3"/>
  <c r="T120" i="3"/>
  <c r="T204" i="3"/>
  <c r="T58" i="3"/>
  <c r="T255" i="3"/>
  <c r="T31" i="3"/>
  <c r="U66" i="3"/>
  <c r="U78" i="3"/>
  <c r="U86" i="3"/>
  <c r="U94" i="3"/>
  <c r="U150" i="3"/>
  <c r="U178" i="3"/>
  <c r="U223" i="3"/>
  <c r="U259" i="3"/>
  <c r="T11" i="3"/>
  <c r="U15" i="3"/>
  <c r="U19" i="3"/>
  <c r="U23" i="3"/>
  <c r="U27" i="3"/>
  <c r="U35" i="3"/>
  <c r="U43" i="3"/>
  <c r="U47" i="3"/>
  <c r="T51" i="3"/>
  <c r="S75" i="3"/>
  <c r="U75" i="3" s="1"/>
  <c r="T83" i="3"/>
  <c r="T91" i="3"/>
  <c r="T99" i="3"/>
  <c r="T103" i="3"/>
  <c r="T107" i="3"/>
  <c r="T111" i="3"/>
  <c r="T115" i="3"/>
  <c r="T119" i="3"/>
  <c r="T127" i="3"/>
  <c r="T131" i="3"/>
  <c r="T135" i="3"/>
  <c r="T139" i="3"/>
  <c r="T143" i="3"/>
  <c r="T147" i="3"/>
  <c r="T155" i="3"/>
  <c r="T159" i="3"/>
  <c r="T163" i="3"/>
  <c r="T167" i="3"/>
  <c r="T171" i="3"/>
  <c r="T175" i="3"/>
  <c r="T183" i="3"/>
  <c r="T187" i="3"/>
  <c r="T191" i="3"/>
  <c r="T195" i="3"/>
  <c r="T199" i="3"/>
  <c r="T203" i="3"/>
  <c r="T207" i="3"/>
  <c r="U235" i="3"/>
  <c r="T215" i="3"/>
  <c r="T247" i="3"/>
  <c r="U54" i="3"/>
  <c r="U62" i="3"/>
  <c r="U122" i="3"/>
  <c r="U51" i="3"/>
  <c r="T55" i="3"/>
  <c r="T59" i="3"/>
  <c r="T63" i="3"/>
  <c r="T71" i="3"/>
  <c r="T87" i="3"/>
  <c r="T95" i="3"/>
  <c r="T179" i="3"/>
  <c r="T212" i="3"/>
  <c r="T216" i="3"/>
  <c r="T220" i="3"/>
  <c r="T224" i="3"/>
  <c r="T228" i="3"/>
  <c r="T232" i="3"/>
  <c r="T240" i="3"/>
  <c r="T244" i="3"/>
  <c r="T248" i="3"/>
  <c r="T252" i="3"/>
  <c r="T256" i="3"/>
  <c r="T260" i="3"/>
  <c r="T54" i="3"/>
  <c r="T62" i="3"/>
  <c r="T70" i="3"/>
  <c r="T68" i="3" s="1"/>
  <c r="T231" i="3"/>
  <c r="T251" i="3"/>
  <c r="U219" i="3"/>
  <c r="T16" i="3"/>
  <c r="T20" i="3"/>
  <c r="S36" i="3"/>
  <c r="T40" i="3"/>
  <c r="T44" i="3"/>
  <c r="T48" i="3"/>
  <c r="T243" i="3"/>
  <c r="U227" i="3"/>
  <c r="S68" i="3"/>
  <c r="U68" i="3" s="1"/>
  <c r="T172" i="3"/>
  <c r="T192" i="3"/>
  <c r="T196" i="3"/>
  <c r="T200" i="3"/>
  <c r="T208" i="3"/>
  <c r="T239" i="3"/>
  <c r="T257" i="3"/>
  <c r="T261" i="3"/>
  <c r="T137" i="3"/>
  <c r="T141" i="3"/>
  <c r="T145" i="3"/>
  <c r="T153" i="3"/>
  <c r="T157" i="3"/>
  <c r="T161" i="3"/>
  <c r="T165" i="3"/>
  <c r="T169" i="3"/>
  <c r="T173" i="3"/>
  <c r="T181" i="3"/>
  <c r="T185" i="3"/>
  <c r="T189" i="3"/>
  <c r="T193" i="3"/>
  <c r="T197" i="3"/>
  <c r="T201" i="3"/>
  <c r="T234" i="3" l="1"/>
  <c r="T176" i="3"/>
  <c r="T92" i="3"/>
  <c r="T49" i="3"/>
  <c r="U8" i="3"/>
  <c r="S7" i="3"/>
  <c r="U7" i="3" s="1"/>
  <c r="T61" i="3"/>
  <c r="U36" i="3"/>
  <c r="T36" i="3"/>
  <c r="T53" i="3"/>
  <c r="T7" i="3" l="1"/>
  <c r="Q74" i="2" l="1"/>
  <c r="Q73" i="2"/>
  <c r="Q72" i="2"/>
  <c r="Q66" i="2"/>
  <c r="R66" i="2" s="1"/>
  <c r="Q65" i="2"/>
  <c r="R65" i="2" s="1"/>
  <c r="Q64" i="2"/>
  <c r="R64" i="2" s="1"/>
  <c r="Q63" i="2"/>
  <c r="R63" i="2" s="1"/>
  <c r="Q62" i="2"/>
  <c r="R62" i="2" s="1"/>
  <c r="Q61" i="2"/>
  <c r="R61" i="2" s="1"/>
  <c r="Q60" i="2"/>
  <c r="R60" i="2" s="1"/>
  <c r="Q59" i="2"/>
  <c r="R59" i="2" s="1"/>
  <c r="Q58" i="2"/>
  <c r="R58" i="2" s="1"/>
  <c r="Q57" i="2"/>
  <c r="R57" i="2" s="1"/>
  <c r="Q56" i="2"/>
  <c r="R56" i="2" s="1"/>
  <c r="Q55" i="2"/>
  <c r="R55" i="2" s="1"/>
  <c r="Q54" i="2"/>
  <c r="R54" i="2" s="1"/>
  <c r="Q53" i="2"/>
  <c r="R53" i="2" s="1"/>
  <c r="Q52" i="2"/>
  <c r="R52" i="2" s="1"/>
  <c r="Q51" i="2"/>
  <c r="R51" i="2" s="1"/>
  <c r="Q50" i="2"/>
  <c r="R50" i="2" s="1"/>
  <c r="Q49" i="2"/>
  <c r="R49" i="2" s="1"/>
  <c r="Q48" i="2"/>
  <c r="R48" i="2" s="1"/>
  <c r="Q47" i="2"/>
  <c r="R47" i="2" s="1"/>
  <c r="Q46" i="2"/>
  <c r="R46" i="2" s="1"/>
  <c r="Q45" i="2"/>
  <c r="R45" i="2" s="1"/>
  <c r="Q44" i="2"/>
  <c r="R44" i="2" s="1"/>
  <c r="Q43" i="2"/>
  <c r="R43" i="2" s="1"/>
  <c r="Q42" i="2"/>
  <c r="R42" i="2" s="1"/>
  <c r="Q41" i="2"/>
  <c r="R41" i="2" s="1"/>
  <c r="Q40" i="2"/>
  <c r="R40" i="2" s="1"/>
  <c r="Q39" i="2"/>
  <c r="R39" i="2" s="1"/>
  <c r="E71" i="2"/>
  <c r="F71" i="2"/>
  <c r="G71" i="2"/>
  <c r="H71" i="2"/>
  <c r="I71" i="2"/>
  <c r="J71" i="2"/>
  <c r="K71" i="2"/>
  <c r="L71" i="2"/>
  <c r="M71" i="2"/>
  <c r="E38" i="2" l="1"/>
  <c r="F38" i="2" l="1"/>
  <c r="G38" i="2"/>
  <c r="H38" i="2"/>
  <c r="I38" i="2"/>
  <c r="J38" i="2"/>
  <c r="K38" i="2"/>
  <c r="L38" i="2"/>
  <c r="M38" i="2"/>
  <c r="N38" i="2"/>
  <c r="O38" i="2"/>
  <c r="P38" i="2"/>
  <c r="D38" i="2"/>
  <c r="D6" i="2"/>
  <c r="R6" i="2" l="1"/>
  <c r="Q38" i="2" l="1"/>
  <c r="N71" i="2" l="1"/>
  <c r="O71" i="2"/>
  <c r="P71" i="2"/>
  <c r="D71" i="2"/>
  <c r="Q71" i="2" l="1"/>
  <c r="R74" i="2"/>
  <c r="R73" i="2"/>
  <c r="R72" i="2"/>
  <c r="R71" i="2" l="1"/>
  <c r="R38" i="2" l="1"/>
</calcChain>
</file>

<file path=xl/sharedStrings.xml><?xml version="1.0" encoding="utf-8"?>
<sst xmlns="http://schemas.openxmlformats.org/spreadsheetml/2006/main" count="2656" uniqueCount="135">
  <si>
    <t>IN040008</t>
  </si>
  <si>
    <t>SE040008</t>
  </si>
  <si>
    <t>Jaanuar</t>
  </si>
  <si>
    <t>Veebruar</t>
  </si>
  <si>
    <t>Eelarve</t>
  </si>
  <si>
    <t>Konto</t>
  </si>
  <si>
    <t>KOKKU</t>
  </si>
  <si>
    <t>Kasutamise %</t>
  </si>
  <si>
    <t>Märts</t>
  </si>
  <si>
    <t>Aprill</t>
  </si>
  <si>
    <t>Mai</t>
  </si>
  <si>
    <t>Juuni</t>
  </si>
  <si>
    <t>Juuli</t>
  </si>
  <si>
    <t>August</t>
  </si>
  <si>
    <t>September</t>
  </si>
  <si>
    <t>Oktoober</t>
  </si>
  <si>
    <t>November</t>
  </si>
  <si>
    <t>Detsember</t>
  </si>
  <si>
    <t>Konto sisu</t>
  </si>
  <si>
    <t>Masinate ja seadmete, sh transpordivahendite soetamine ja renoveerimine</t>
  </si>
  <si>
    <t>Info- ja kommunikatsioonitehnoloogia seadmete soetamine ja renoveerimine</t>
  </si>
  <si>
    <t>Erisoodustused</t>
  </si>
  <si>
    <t>Administreerimiskulud</t>
  </si>
  <si>
    <t>Lähetuskulud</t>
  </si>
  <si>
    <t>Kinnistute, hoonete ja ruumide majandamiskulud</t>
  </si>
  <si>
    <t>Info- ja kommunikatsioonitehnoloogia kulud</t>
  </si>
  <si>
    <t>Inventari kulud, v.a infotehnoloogia ja kaitseotstarbelised kulud</t>
  </si>
  <si>
    <t>Toiduained ja toitlustusteenused</t>
  </si>
  <si>
    <t>Meditsiinikulud ja hügieenitarbed</t>
  </si>
  <si>
    <t>Õppevahendite ja koolituse kulud</t>
  </si>
  <si>
    <t>Kommunikatsiooni-, kultuuri- ja vaba aja sisustamise kulud</t>
  </si>
  <si>
    <t>Kaitseotstarbeline varustus ja materjalid</t>
  </si>
  <si>
    <t>Muu erivarustus ja erimaterjalid</t>
  </si>
  <si>
    <t>Muud mitmesugused majandamiskulud</t>
  </si>
  <si>
    <t>Lisa 1</t>
  </si>
  <si>
    <t>Objekt</t>
  </si>
  <si>
    <t>Kokku</t>
  </si>
  <si>
    <t>Rajatiste ja hoonete soetamine ja renoveerimine</t>
  </si>
  <si>
    <t xml:space="preserve">Tarkvara soetusmaksumuses </t>
  </si>
  <si>
    <t>Töötajate töötasu</t>
  </si>
  <si>
    <t>Kaitseväelaste töötasu</t>
  </si>
  <si>
    <t>Töövõtulepingu alusel füüsilistele isikutele makstav tasu</t>
  </si>
  <si>
    <t>Muud tasud</t>
  </si>
  <si>
    <t>Personalikuludega kaasnevad maksud</t>
  </si>
  <si>
    <t>Koolituskulud (sh koolituslähetus)</t>
  </si>
  <si>
    <t>Sõidukite ülalpidamise kulud</t>
  </si>
  <si>
    <t xml:space="preserve">Eri- ja vormiriietus </t>
  </si>
  <si>
    <t>Maksu-, riigilõivu- ja trahvikulud</t>
  </si>
  <si>
    <t>2024 eelarvelised vahendid kokku (2024 jäägid + 2023 vahendid)</t>
  </si>
  <si>
    <t>2024 eelarvelised vahendid</t>
  </si>
  <si>
    <t xml:space="preserve">2023 eelarvelised jäägid </t>
  </si>
  <si>
    <t>Kutsehaiguste ja tööõnnetuste kahjuhüvitised</t>
  </si>
  <si>
    <t>1553</t>
  </si>
  <si>
    <t>Kaitseotstarbeline põhivara</t>
  </si>
  <si>
    <t>Antud tegevustoetused</t>
  </si>
  <si>
    <t>Seisuga raamatupidamistarkvarast 26.12.2024</t>
  </si>
  <si>
    <t>Lisa 2</t>
  </si>
  <si>
    <t>Teenus</t>
  </si>
  <si>
    <t>Allikas</t>
  </si>
  <si>
    <t>Teenuse liik</t>
  </si>
  <si>
    <t>Jääk</t>
  </si>
  <si>
    <t>Kaitsetahte kujundamine</t>
  </si>
  <si>
    <t>Kokku teenus</t>
  </si>
  <si>
    <t>Põhiteenus</t>
  </si>
  <si>
    <t>1554</t>
  </si>
  <si>
    <t>1555</t>
  </si>
  <si>
    <t>Ehitusalsed investeeringud</t>
  </si>
  <si>
    <t>4138</t>
  </si>
  <si>
    <t>5002</t>
  </si>
  <si>
    <t>Töölepinguliste töötasu</t>
  </si>
  <si>
    <t>5003</t>
  </si>
  <si>
    <t>Tegevväelaste töötasu</t>
  </si>
  <si>
    <t>5005</t>
  </si>
  <si>
    <t>Töövõtulepinguliste töötasu</t>
  </si>
  <si>
    <t>5008</t>
  </si>
  <si>
    <t>Muud tasud (toetused)</t>
  </si>
  <si>
    <t>5050</t>
  </si>
  <si>
    <t>5060</t>
  </si>
  <si>
    <t>Tööjõumaksud</t>
  </si>
  <si>
    <t>5500</t>
  </si>
  <si>
    <t>5503</t>
  </si>
  <si>
    <t>5504</t>
  </si>
  <si>
    <t>Koolituskulud</t>
  </si>
  <si>
    <t>5511</t>
  </si>
  <si>
    <t>5513</t>
  </si>
  <si>
    <t>Sõidukite ülalpidamise kulud, v.a kaitseotstarbelised kulud</t>
  </si>
  <si>
    <t>5514</t>
  </si>
  <si>
    <t>5515</t>
  </si>
  <si>
    <t>5521</t>
  </si>
  <si>
    <t>5522</t>
  </si>
  <si>
    <t>5524</t>
  </si>
  <si>
    <t>5525</t>
  </si>
  <si>
    <t>5531</t>
  </si>
  <si>
    <t>5532</t>
  </si>
  <si>
    <t>Eri- ja vormiriietus, v.a kaitseotstarbelised kulud</t>
  </si>
  <si>
    <t>5539</t>
  </si>
  <si>
    <t>5540</t>
  </si>
  <si>
    <t>6010</t>
  </si>
  <si>
    <t>Muud kulud</t>
  </si>
  <si>
    <t>Objekti valveteenus</t>
  </si>
  <si>
    <t>Tugiteenus</t>
  </si>
  <si>
    <t>Dokumendihaldus</t>
  </si>
  <si>
    <t>Finantsteenindus</t>
  </si>
  <si>
    <t>Haldustegevus</t>
  </si>
  <si>
    <t>Haldustegevuste koordineerimine</t>
  </si>
  <si>
    <t>Kaitseliit</t>
  </si>
  <si>
    <t>Objekti julgeolek</t>
  </si>
  <si>
    <t>RHT kaitse</t>
  </si>
  <si>
    <t>Riigisaladuse ja salastatud välisteabe kaitse</t>
  </si>
  <si>
    <t>Õigusteenus</t>
  </si>
  <si>
    <t>Noorte isamaaline kasvatus </t>
  </si>
  <si>
    <t>Riigikaitselaagrite läbiviimise toetamine</t>
  </si>
  <si>
    <t>Strateegiline kommunikatsioon</t>
  </si>
  <si>
    <t>Laiapindse riigikaitse ettevalmistamine ja toetamine </t>
  </si>
  <si>
    <t>Üksuste alalhoidmine</t>
  </si>
  <si>
    <t>Üksuste väljaõpe</t>
  </si>
  <si>
    <t>Kaitseliidu tegevustoetuse ja sihtfinatseerimise eelarve kasutamine teenuste lõikes (november)</t>
  </si>
  <si>
    <t>Kaitseliidu tegevustoetuse ja sihtfinatseerimise eelarve kasutamine (2024)</t>
  </si>
  <si>
    <t>Kaitseliidu tegevustoetuse ja sihtfinatseerimise eelarve kasutamine teenuste lõikes (2024)</t>
  </si>
  <si>
    <t>Seisuga raamatupidamistarkvarast 12.02.2025</t>
  </si>
  <si>
    <t>Sisu</t>
  </si>
  <si>
    <t>Ehitusalased investeeringud</t>
  </si>
  <si>
    <t>Lähetuse päevaraha kasvu komp (2026 ja edasi KMAKI taotluses)</t>
  </si>
  <si>
    <t>RKL laskeõppe relvade tarne 2025. aastal (leping sõlmitud)</t>
  </si>
  <si>
    <t xml:space="preserve"> </t>
  </si>
  <si>
    <t>Häire- ja valvesüsteemide investeeringud  (2024 lükkunud tööd)</t>
  </si>
  <si>
    <t>2024 kasutamata töötasude jäägid suunatakse käsunduslepinguteks 2025</t>
  </si>
  <si>
    <t>Küberkaitseüksuse küberspetsiifiline väljaõpe (leping sõlmitud 2024)</t>
  </si>
  <si>
    <t>2024 toetuslepingu alusel ehituslaaste investeeringute lõpetamine 2025 aastal</t>
  </si>
  <si>
    <t>Laiapindse riigikaitse ettevalmistamine ja toetamine</t>
  </si>
  <si>
    <t>Üksuste alalhoidmine ja väljaõpe</t>
  </si>
  <si>
    <t>Käsunduslepingute maksud</t>
  </si>
  <si>
    <t>20 tuh 2024 tarned; 15 tuh KL kodulehe hanke võimalik suurenimine; 20 tuh juhtimise- ja sidemasinanate vaheendid; 15 tuh Kooli arvutiklassi IT tehnika</t>
  </si>
  <si>
    <t>Juhtimis- ja sideutode projekti vahendid</t>
  </si>
  <si>
    <t>Kaitseliidu 2024. aastal kasutamata jäänud eelarveliste vahendite ülekandmine 2025. aastasse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</si>
</sst>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#############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0"/>
      <name val="Arial"/>
      <family val="2"/>
      <charset val="186"/>
    </font>
    <font>
      <b/>
      <sz val="10"/>
      <name val="Times New Roman"/>
      <family val="1"/>
      <charset val="186"/>
    </font>
    <font>
      <i/>
      <sz val="10"/>
      <name val="Arial"/>
      <family val="2"/>
      <charset val="186"/>
    </font>
    <font>
      <i/>
      <sz val="10"/>
      <name val="Times New Roman"/>
      <family val="1"/>
      <charset val="186"/>
    </font>
    <font>
      <b/>
      <sz val="10"/>
      <color rgb="FF0070C0"/>
      <name val="Arial"/>
      <family val="2"/>
      <charset val="186"/>
    </font>
    <font>
      <b/>
      <sz val="10"/>
      <color rgb="FF0070C0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2"/>
    </font>
    <font>
      <b/>
      <sz val="10"/>
      <name val="Times New Roman"/>
      <family val="2"/>
    </font>
    <font>
      <sz val="11"/>
      <name val="Calibri"/>
      <family val="2"/>
      <scheme val="minor"/>
    </font>
    <font>
      <b/>
      <sz val="11"/>
      <name val="Calibri"/>
      <family val="2"/>
      <charset val="186"/>
      <scheme val="minor"/>
    </font>
    <font>
      <b/>
      <sz val="11"/>
      <name val="Calibri"/>
      <family val="2"/>
      <scheme val="minor"/>
    </font>
    <font>
      <sz val="10"/>
      <color rgb="FF000000"/>
      <name val="Times New Roman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5F5F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3" fontId="0" fillId="0" borderId="0" xfId="0" applyNumberFormat="1"/>
    <xf numFmtId="3" fontId="0" fillId="0" borderId="0" xfId="0" applyNumberFormat="1" applyAlignment="1">
      <alignment wrapText="1"/>
    </xf>
    <xf numFmtId="0" fontId="7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49" fontId="9" fillId="3" borderId="1" xfId="0" applyNumberFormat="1" applyFont="1" applyFill="1" applyBorder="1"/>
    <xf numFmtId="49" fontId="9" fillId="3" borderId="1" xfId="0" applyNumberFormat="1" applyFont="1" applyFill="1" applyBorder="1" applyAlignment="1">
      <alignment horizontal="center"/>
    </xf>
    <xf numFmtId="49" fontId="9" fillId="3" borderId="1" xfId="0" applyNumberFormat="1" applyFont="1" applyFill="1" applyBorder="1" applyAlignment="1">
      <alignment horizontal="right" wrapText="1"/>
    </xf>
    <xf numFmtId="49" fontId="10" fillId="3" borderId="1" xfId="0" applyNumberFormat="1" applyFont="1" applyFill="1" applyBorder="1" applyAlignment="1">
      <alignment horizontal="center"/>
    </xf>
    <xf numFmtId="49" fontId="10" fillId="3" borderId="1" xfId="0" applyNumberFormat="1" applyFont="1" applyFill="1" applyBorder="1" applyAlignment="1">
      <alignment wrapText="1"/>
    </xf>
    <xf numFmtId="49" fontId="10" fillId="3" borderId="0" xfId="0" applyNumberFormat="1" applyFont="1" applyFill="1" applyBorder="1"/>
    <xf numFmtId="49" fontId="10" fillId="3" borderId="0" xfId="0" applyNumberFormat="1" applyFont="1" applyFill="1" applyBorder="1" applyAlignment="1">
      <alignment horizontal="center"/>
    </xf>
    <xf numFmtId="49" fontId="10" fillId="3" borderId="0" xfId="0" applyNumberFormat="1" applyFont="1" applyFill="1" applyBorder="1" applyAlignment="1">
      <alignment wrapText="1"/>
    </xf>
    <xf numFmtId="0" fontId="0" fillId="0" borderId="0" xfId="0" applyBorder="1"/>
    <xf numFmtId="164" fontId="0" fillId="0" borderId="0" xfId="1" applyNumberFormat="1" applyFont="1" applyAlignment="1">
      <alignment wrapText="1"/>
    </xf>
    <xf numFmtId="0" fontId="11" fillId="4" borderId="1" xfId="0" applyFont="1" applyFill="1" applyBorder="1" applyAlignment="1">
      <alignment horizontal="center"/>
    </xf>
    <xf numFmtId="164" fontId="4" fillId="0" borderId="2" xfId="1" applyNumberFormat="1" applyFont="1" applyBorder="1" applyAlignment="1">
      <alignment wrapText="1"/>
    </xf>
    <xf numFmtId="3" fontId="11" fillId="0" borderId="1" xfId="0" applyNumberFormat="1" applyFont="1" applyBorder="1"/>
    <xf numFmtId="0" fontId="11" fillId="0" borderId="0" xfId="0" applyFont="1" applyAlignment="1">
      <alignment horizontal="center"/>
    </xf>
    <xf numFmtId="3" fontId="9" fillId="5" borderId="1" xfId="0" applyNumberFormat="1" applyFont="1" applyFill="1" applyBorder="1" applyAlignment="1">
      <alignment horizontal="right"/>
    </xf>
    <xf numFmtId="164" fontId="3" fillId="5" borderId="1" xfId="1" applyNumberFormat="1" applyFont="1" applyFill="1" applyBorder="1" applyAlignment="1">
      <alignment wrapText="1"/>
    </xf>
    <xf numFmtId="3" fontId="3" fillId="5" borderId="1" xfId="0" applyNumberFormat="1" applyFont="1" applyFill="1" applyBorder="1"/>
    <xf numFmtId="3" fontId="0" fillId="5" borderId="0" xfId="0" applyNumberFormat="1" applyFill="1" applyBorder="1"/>
    <xf numFmtId="164" fontId="0" fillId="5" borderId="0" xfId="1" applyNumberFormat="1" applyFont="1" applyFill="1" applyBorder="1" applyAlignment="1">
      <alignment wrapText="1"/>
    </xf>
    <xf numFmtId="0" fontId="10" fillId="3" borderId="1" xfId="0" applyNumberFormat="1" applyFont="1" applyFill="1" applyBorder="1"/>
    <xf numFmtId="3" fontId="11" fillId="6" borderId="1" xfId="0" applyNumberFormat="1" applyFont="1" applyFill="1" applyBorder="1"/>
    <xf numFmtId="0" fontId="10" fillId="3" borderId="0" xfId="0" applyNumberFormat="1" applyFont="1" applyFill="1" applyBorder="1"/>
    <xf numFmtId="3" fontId="10" fillId="5" borderId="0" xfId="0" applyNumberFormat="1" applyFont="1" applyFill="1" applyBorder="1" applyAlignment="1">
      <alignment horizontal="right"/>
    </xf>
    <xf numFmtId="0" fontId="10" fillId="5" borderId="1" xfId="0" applyNumberFormat="1" applyFont="1" applyFill="1" applyBorder="1"/>
    <xf numFmtId="3" fontId="11" fillId="5" borderId="1" xfId="0" applyNumberFormat="1" applyFont="1" applyFill="1" applyBorder="1" applyAlignment="1">
      <alignment horizontal="right"/>
    </xf>
    <xf numFmtId="0" fontId="2" fillId="0" borderId="0" xfId="0" applyFont="1" applyAlignment="1">
      <alignment horizontal="right" wrapText="1"/>
    </xf>
    <xf numFmtId="49" fontId="9" fillId="7" borderId="1" xfId="0" applyNumberFormat="1" applyFont="1" applyFill="1" applyBorder="1" applyAlignment="1">
      <alignment horizontal="center" wrapText="1"/>
    </xf>
    <xf numFmtId="0" fontId="3" fillId="7" borderId="1" xfId="0" applyFont="1" applyFill="1" applyBorder="1" applyAlignment="1">
      <alignment horizontal="center" wrapText="1"/>
    </xf>
    <xf numFmtId="0" fontId="4" fillId="7" borderId="1" xfId="0" applyFont="1" applyFill="1" applyBorder="1" applyAlignment="1">
      <alignment horizontal="center" wrapText="1"/>
    </xf>
    <xf numFmtId="164" fontId="4" fillId="7" borderId="2" xfId="1" applyNumberFormat="1" applyFont="1" applyFill="1" applyBorder="1" applyAlignment="1">
      <alignment horizontal="center" wrapText="1"/>
    </xf>
    <xf numFmtId="49" fontId="10" fillId="5" borderId="1" xfId="0" applyNumberFormat="1" applyFont="1" applyFill="1" applyBorder="1" applyAlignment="1">
      <alignment horizontal="right"/>
    </xf>
    <xf numFmtId="0" fontId="10" fillId="5" borderId="1" xfId="0" applyNumberFormat="1" applyFont="1" applyFill="1" applyBorder="1" applyAlignment="1">
      <alignment horizontal="right"/>
    </xf>
    <xf numFmtId="49" fontId="10" fillId="5" borderId="1" xfId="0" applyNumberFormat="1" applyFont="1" applyFill="1" applyBorder="1" applyAlignment="1">
      <alignment horizontal="center"/>
    </xf>
    <xf numFmtId="49" fontId="10" fillId="5" borderId="1" xfId="0" applyNumberFormat="1" applyFont="1" applyFill="1" applyBorder="1" applyAlignment="1">
      <alignment wrapText="1"/>
    </xf>
    <xf numFmtId="49" fontId="10" fillId="5" borderId="1" xfId="0" applyNumberFormat="1" applyFont="1" applyFill="1" applyBorder="1" applyAlignment="1">
      <alignment horizontal="left" wrapText="1"/>
    </xf>
    <xf numFmtId="49" fontId="10" fillId="3" borderId="1" xfId="0" applyNumberFormat="1" applyFont="1" applyFill="1" applyBorder="1"/>
    <xf numFmtId="49" fontId="10" fillId="3" borderId="1" xfId="0" applyNumberFormat="1" applyFont="1" applyFill="1" applyBorder="1" applyAlignment="1">
      <alignment horizontal="right" wrapText="1"/>
    </xf>
    <xf numFmtId="49" fontId="10" fillId="3" borderId="1" xfId="0" applyNumberFormat="1" applyFont="1" applyFill="1" applyBorder="1" applyAlignment="1">
      <alignment horizontal="right"/>
    </xf>
    <xf numFmtId="49" fontId="10" fillId="3" borderId="1" xfId="0" applyNumberFormat="1" applyFont="1" applyFill="1" applyBorder="1" applyAlignment="1">
      <alignment horizontal="left" wrapText="1"/>
    </xf>
    <xf numFmtId="0" fontId="12" fillId="2" borderId="3" xfId="0" applyFont="1" applyFill="1" applyBorder="1" applyAlignment="1">
      <alignment horizontal="left" vertical="center"/>
    </xf>
    <xf numFmtId="3" fontId="12" fillId="2" borderId="3" xfId="0" applyNumberFormat="1" applyFont="1" applyFill="1" applyBorder="1" applyAlignment="1">
      <alignment horizontal="right" vertical="center"/>
    </xf>
    <xf numFmtId="3" fontId="12" fillId="5" borderId="1" xfId="0" applyNumberFormat="1" applyFont="1" applyFill="1" applyBorder="1" applyAlignment="1">
      <alignment horizontal="right"/>
    </xf>
    <xf numFmtId="0" fontId="14" fillId="0" borderId="0" xfId="0" applyFont="1"/>
    <xf numFmtId="3" fontId="14" fillId="0" borderId="0" xfId="0" applyNumberFormat="1" applyFont="1"/>
    <xf numFmtId="49" fontId="4" fillId="7" borderId="1" xfId="0" applyNumberFormat="1" applyFont="1" applyFill="1" applyBorder="1" applyAlignment="1">
      <alignment horizontal="center" wrapText="1"/>
    </xf>
    <xf numFmtId="3" fontId="4" fillId="5" borderId="1" xfId="0" applyNumberFormat="1" applyFont="1" applyFill="1" applyBorder="1" applyAlignment="1">
      <alignment horizontal="right"/>
    </xf>
    <xf numFmtId="3" fontId="11" fillId="5" borderId="0" xfId="0" applyNumberFormat="1" applyFont="1" applyFill="1" applyBorder="1" applyAlignment="1">
      <alignment horizontal="right"/>
    </xf>
    <xf numFmtId="49" fontId="11" fillId="5" borderId="0" xfId="0" applyNumberFormat="1" applyFont="1" applyFill="1" applyBorder="1"/>
    <xf numFmtId="3" fontId="11" fillId="5" borderId="0" xfId="0" applyNumberFormat="1" applyFont="1" applyFill="1" applyBorder="1"/>
    <xf numFmtId="3" fontId="4" fillId="5" borderId="1" xfId="0" applyNumberFormat="1" applyFont="1" applyFill="1" applyBorder="1"/>
    <xf numFmtId="3" fontId="11" fillId="5" borderId="1" xfId="0" applyNumberFormat="1" applyFont="1" applyFill="1" applyBorder="1" applyAlignment="1"/>
    <xf numFmtId="3" fontId="11" fillId="5" borderId="1" xfId="0" applyNumberFormat="1" applyFont="1" applyFill="1" applyBorder="1"/>
    <xf numFmtId="0" fontId="15" fillId="0" borderId="0" xfId="0" applyFont="1" applyAlignment="1">
      <alignment horizontal="right" wrapText="1"/>
    </xf>
    <xf numFmtId="3" fontId="13" fillId="2" borderId="0" xfId="0" applyNumberFormat="1" applyFont="1" applyFill="1" applyBorder="1" applyAlignment="1">
      <alignment horizontal="right" vertical="center"/>
    </xf>
    <xf numFmtId="3" fontId="14" fillId="0" borderId="0" xfId="0" applyNumberFormat="1" applyFont="1" applyBorder="1"/>
    <xf numFmtId="0" fontId="14" fillId="0" borderId="0" xfId="0" applyFont="1" applyBorder="1"/>
    <xf numFmtId="3" fontId="13" fillId="7" borderId="1" xfId="0" applyNumberFormat="1" applyFont="1" applyFill="1" applyBorder="1" applyAlignment="1">
      <alignment horizontal="center" vertical="center" wrapText="1"/>
    </xf>
    <xf numFmtId="3" fontId="4" fillId="7" borderId="1" xfId="0" applyNumberFormat="1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3" fontId="16" fillId="7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65" fontId="4" fillId="5" borderId="1" xfId="0" applyNumberFormat="1" applyFont="1" applyFill="1" applyBorder="1" applyAlignment="1">
      <alignment horizontal="left" vertical="center"/>
    </xf>
    <xf numFmtId="0" fontId="4" fillId="5" borderId="1" xfId="0" applyFont="1" applyFill="1" applyBorder="1"/>
    <xf numFmtId="3" fontId="16" fillId="5" borderId="1" xfId="0" applyNumberFormat="1" applyFont="1" applyFill="1" applyBorder="1"/>
    <xf numFmtId="3" fontId="15" fillId="5" borderId="1" xfId="0" applyNumberFormat="1" applyFont="1" applyFill="1" applyBorder="1" applyAlignment="1">
      <alignment horizontal="right"/>
    </xf>
    <xf numFmtId="164" fontId="16" fillId="5" borderId="1" xfId="1" applyNumberFormat="1" applyFont="1" applyFill="1" applyBorder="1"/>
    <xf numFmtId="0" fontId="16" fillId="5" borderId="0" xfId="0" applyFont="1" applyFill="1"/>
    <xf numFmtId="165" fontId="4" fillId="5" borderId="1" xfId="0" applyNumberFormat="1" applyFont="1" applyFill="1" applyBorder="1" applyAlignment="1">
      <alignment horizontal="right" vertical="center"/>
    </xf>
    <xf numFmtId="0" fontId="4" fillId="5" borderId="1" xfId="0" applyFont="1" applyFill="1" applyBorder="1" applyAlignment="1">
      <alignment horizontal="right" vertical="center"/>
    </xf>
    <xf numFmtId="0" fontId="11" fillId="5" borderId="1" xfId="0" applyFont="1" applyFill="1" applyBorder="1" applyAlignment="1">
      <alignment horizontal="right"/>
    </xf>
    <xf numFmtId="3" fontId="13" fillId="5" borderId="1" xfId="0" applyNumberFormat="1" applyFont="1" applyFill="1" applyBorder="1" applyAlignment="1">
      <alignment horizontal="right" vertical="center"/>
    </xf>
    <xf numFmtId="3" fontId="14" fillId="5" borderId="1" xfId="0" applyNumberFormat="1" applyFont="1" applyFill="1" applyBorder="1" applyAlignment="1">
      <alignment horizontal="right"/>
    </xf>
    <xf numFmtId="164" fontId="14" fillId="5" borderId="1" xfId="1" applyNumberFormat="1" applyFont="1" applyFill="1" applyBorder="1" applyAlignment="1">
      <alignment horizontal="right"/>
    </xf>
    <xf numFmtId="0" fontId="14" fillId="5" borderId="0" xfId="0" applyFont="1" applyFill="1" applyAlignment="1">
      <alignment horizontal="right"/>
    </xf>
    <xf numFmtId="165" fontId="11" fillId="5" borderId="1" xfId="0" applyNumberFormat="1" applyFont="1" applyFill="1" applyBorder="1" applyAlignment="1">
      <alignment horizontal="left" vertical="center"/>
    </xf>
    <xf numFmtId="3" fontId="11" fillId="5" borderId="1" xfId="0" applyNumberFormat="1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left" vertical="center"/>
    </xf>
    <xf numFmtId="0" fontId="11" fillId="5" borderId="1" xfId="0" applyFont="1" applyFill="1" applyBorder="1"/>
    <xf numFmtId="3" fontId="12" fillId="5" borderId="1" xfId="0" applyNumberFormat="1" applyFont="1" applyFill="1" applyBorder="1" applyAlignment="1">
      <alignment horizontal="right" vertical="center"/>
    </xf>
    <xf numFmtId="3" fontId="14" fillId="5" borderId="1" xfId="0" applyNumberFormat="1" applyFont="1" applyFill="1" applyBorder="1"/>
    <xf numFmtId="164" fontId="14" fillId="5" borderId="1" xfId="1" applyNumberFormat="1" applyFont="1" applyFill="1" applyBorder="1"/>
    <xf numFmtId="0" fontId="14" fillId="5" borderId="0" xfId="0" applyFont="1" applyFill="1"/>
    <xf numFmtId="49" fontId="11" fillId="5" borderId="1" xfId="0" applyNumberFormat="1" applyFont="1" applyFill="1" applyBorder="1" applyAlignment="1">
      <alignment wrapText="1"/>
    </xf>
    <xf numFmtId="0" fontId="4" fillId="5" borderId="1" xfId="0" applyFont="1" applyFill="1" applyBorder="1" applyAlignment="1">
      <alignment horizontal="right"/>
    </xf>
    <xf numFmtId="3" fontId="16" fillId="5" borderId="1" xfId="0" applyNumberFormat="1" applyFont="1" applyFill="1" applyBorder="1" applyAlignment="1">
      <alignment horizontal="right"/>
    </xf>
    <xf numFmtId="164" fontId="16" fillId="5" borderId="1" xfId="1" applyNumberFormat="1" applyFont="1" applyFill="1" applyBorder="1" applyAlignment="1">
      <alignment horizontal="right"/>
    </xf>
    <xf numFmtId="0" fontId="16" fillId="5" borderId="0" xfId="0" applyFont="1" applyFill="1" applyAlignment="1">
      <alignment horizontal="right"/>
    </xf>
    <xf numFmtId="3" fontId="4" fillId="5" borderId="1" xfId="0" applyNumberFormat="1" applyFont="1" applyFill="1" applyBorder="1" applyAlignment="1">
      <alignment horizontal="right" vertical="center"/>
    </xf>
    <xf numFmtId="3" fontId="12" fillId="5" borderId="3" xfId="0" applyNumberFormat="1" applyFont="1" applyFill="1" applyBorder="1" applyAlignment="1">
      <alignment horizontal="right" vertical="center"/>
    </xf>
    <xf numFmtId="0" fontId="12" fillId="5" borderId="3" xfId="0" applyFont="1" applyFill="1" applyBorder="1" applyAlignment="1">
      <alignment horizontal="left" vertical="center"/>
    </xf>
    <xf numFmtId="3" fontId="14" fillId="5" borderId="0" xfId="0" applyNumberFormat="1" applyFont="1" applyFill="1"/>
    <xf numFmtId="0" fontId="11" fillId="2" borderId="3" xfId="0" applyFont="1" applyFill="1" applyBorder="1" applyAlignment="1">
      <alignment horizontal="right" vertical="center"/>
    </xf>
    <xf numFmtId="3" fontId="11" fillId="2" borderId="3" xfId="0" applyNumberFormat="1" applyFont="1" applyFill="1" applyBorder="1" applyAlignment="1">
      <alignment horizontal="right" vertical="center"/>
    </xf>
    <xf numFmtId="0" fontId="0" fillId="0" borderId="1" xfId="0" applyBorder="1"/>
    <xf numFmtId="3" fontId="0" fillId="0" borderId="1" xfId="0" applyNumberFormat="1" applyBorder="1"/>
    <xf numFmtId="0" fontId="2" fillId="0" borderId="1" xfId="0" applyFont="1" applyBorder="1" applyAlignment="1">
      <alignment horizontal="right"/>
    </xf>
    <xf numFmtId="0" fontId="2" fillId="8" borderId="1" xfId="0" applyFont="1" applyFill="1" applyBorder="1" applyAlignment="1">
      <alignment horizontal="center"/>
    </xf>
    <xf numFmtId="3" fontId="2" fillId="0" borderId="1" xfId="0" applyNumberFormat="1" applyFont="1" applyBorder="1"/>
    <xf numFmtId="0" fontId="0" fillId="0" borderId="1" xfId="0" applyBorder="1" applyAlignment="1">
      <alignment horizontal="center"/>
    </xf>
    <xf numFmtId="165" fontId="17" fillId="9" borderId="3" xfId="0" applyNumberFormat="1" applyFont="1" applyFill="1" applyBorder="1" applyAlignment="1">
      <alignment horizontal="center" vertical="center"/>
    </xf>
    <xf numFmtId="165" fontId="11" fillId="5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8"/>
  <sheetViews>
    <sheetView tabSelected="1" workbookViewId="0">
      <selection activeCell="T7" sqref="T7"/>
    </sheetView>
  </sheetViews>
  <sheetFormatPr defaultRowHeight="14.4" x14ac:dyDescent="0.3"/>
  <cols>
    <col min="1" max="1" width="6" customWidth="1"/>
    <col min="2" max="2" width="9.44140625" style="24" customWidth="1"/>
    <col min="3" max="3" width="47.33203125" style="1" customWidth="1"/>
    <col min="4" max="4" width="10" customWidth="1"/>
    <col min="5" max="12" width="8.88671875" customWidth="1"/>
    <col min="13" max="13" width="10.5546875" customWidth="1"/>
    <col min="14" max="14" width="8.88671875" customWidth="1"/>
    <col min="15" max="15" width="10.109375" customWidth="1"/>
    <col min="16" max="16" width="10" style="53" customWidth="1"/>
    <col min="17" max="17" width="10.109375" bestFit="1" customWidth="1"/>
    <col min="18" max="18" width="11.88671875" style="1" customWidth="1"/>
    <col min="20" max="20" width="9.33203125" bestFit="1" customWidth="1"/>
    <col min="255" max="255" width="8" customWidth="1"/>
    <col min="256" max="256" width="11.33203125" customWidth="1"/>
    <col min="257" max="257" width="43.44140625" customWidth="1"/>
    <col min="258" max="258" width="10" customWidth="1"/>
    <col min="259" max="259" width="10.33203125" customWidth="1"/>
    <col min="260" max="260" width="9.88671875" customWidth="1"/>
    <col min="261" max="269" width="10.33203125" customWidth="1"/>
    <col min="270" max="270" width="12.6640625" customWidth="1"/>
    <col min="271" max="271" width="11.44140625" customWidth="1"/>
    <col min="272" max="272" width="11.88671875" customWidth="1"/>
    <col min="274" max="274" width="9.33203125" bestFit="1" customWidth="1"/>
    <col min="275" max="275" width="9.88671875" bestFit="1" customWidth="1"/>
    <col min="276" max="276" width="9.33203125" bestFit="1" customWidth="1"/>
    <col min="511" max="511" width="8" customWidth="1"/>
    <col min="512" max="512" width="11.33203125" customWidth="1"/>
    <col min="513" max="513" width="43.44140625" customWidth="1"/>
    <col min="514" max="514" width="10" customWidth="1"/>
    <col min="515" max="515" width="10.33203125" customWidth="1"/>
    <col min="516" max="516" width="9.88671875" customWidth="1"/>
    <col min="517" max="525" width="10.33203125" customWidth="1"/>
    <col min="526" max="526" width="12.6640625" customWidth="1"/>
    <col min="527" max="527" width="11.44140625" customWidth="1"/>
    <col min="528" max="528" width="11.88671875" customWidth="1"/>
    <col min="530" max="530" width="9.33203125" bestFit="1" customWidth="1"/>
    <col min="531" max="531" width="9.88671875" bestFit="1" customWidth="1"/>
    <col min="532" max="532" width="9.33203125" bestFit="1" customWidth="1"/>
    <col min="767" max="767" width="8" customWidth="1"/>
    <col min="768" max="768" width="11.33203125" customWidth="1"/>
    <col min="769" max="769" width="43.44140625" customWidth="1"/>
    <col min="770" max="770" width="10" customWidth="1"/>
    <col min="771" max="771" width="10.33203125" customWidth="1"/>
    <col min="772" max="772" width="9.88671875" customWidth="1"/>
    <col min="773" max="781" width="10.33203125" customWidth="1"/>
    <col min="782" max="782" width="12.6640625" customWidth="1"/>
    <col min="783" max="783" width="11.44140625" customWidth="1"/>
    <col min="784" max="784" width="11.88671875" customWidth="1"/>
    <col min="786" max="786" width="9.33203125" bestFit="1" customWidth="1"/>
    <col min="787" max="787" width="9.88671875" bestFit="1" customWidth="1"/>
    <col min="788" max="788" width="9.33203125" bestFit="1" customWidth="1"/>
    <col min="1023" max="1023" width="8" customWidth="1"/>
    <col min="1024" max="1024" width="11.33203125" customWidth="1"/>
    <col min="1025" max="1025" width="43.44140625" customWidth="1"/>
    <col min="1026" max="1026" width="10" customWidth="1"/>
    <col min="1027" max="1027" width="10.33203125" customWidth="1"/>
    <col min="1028" max="1028" width="9.88671875" customWidth="1"/>
    <col min="1029" max="1037" width="10.33203125" customWidth="1"/>
    <col min="1038" max="1038" width="12.6640625" customWidth="1"/>
    <col min="1039" max="1039" width="11.44140625" customWidth="1"/>
    <col min="1040" max="1040" width="11.88671875" customWidth="1"/>
    <col min="1042" max="1042" width="9.33203125" bestFit="1" customWidth="1"/>
    <col min="1043" max="1043" width="9.88671875" bestFit="1" customWidth="1"/>
    <col min="1044" max="1044" width="9.33203125" bestFit="1" customWidth="1"/>
    <col min="1279" max="1279" width="8" customWidth="1"/>
    <col min="1280" max="1280" width="11.33203125" customWidth="1"/>
    <col min="1281" max="1281" width="43.44140625" customWidth="1"/>
    <col min="1282" max="1282" width="10" customWidth="1"/>
    <col min="1283" max="1283" width="10.33203125" customWidth="1"/>
    <col min="1284" max="1284" width="9.88671875" customWidth="1"/>
    <col min="1285" max="1293" width="10.33203125" customWidth="1"/>
    <col min="1294" max="1294" width="12.6640625" customWidth="1"/>
    <col min="1295" max="1295" width="11.44140625" customWidth="1"/>
    <col min="1296" max="1296" width="11.88671875" customWidth="1"/>
    <col min="1298" max="1298" width="9.33203125" bestFit="1" customWidth="1"/>
    <col min="1299" max="1299" width="9.88671875" bestFit="1" customWidth="1"/>
    <col min="1300" max="1300" width="9.33203125" bestFit="1" customWidth="1"/>
    <col min="1535" max="1535" width="8" customWidth="1"/>
    <col min="1536" max="1536" width="11.33203125" customWidth="1"/>
    <col min="1537" max="1537" width="43.44140625" customWidth="1"/>
    <col min="1538" max="1538" width="10" customWidth="1"/>
    <col min="1539" max="1539" width="10.33203125" customWidth="1"/>
    <col min="1540" max="1540" width="9.88671875" customWidth="1"/>
    <col min="1541" max="1549" width="10.33203125" customWidth="1"/>
    <col min="1550" max="1550" width="12.6640625" customWidth="1"/>
    <col min="1551" max="1551" width="11.44140625" customWidth="1"/>
    <col min="1552" max="1552" width="11.88671875" customWidth="1"/>
    <col min="1554" max="1554" width="9.33203125" bestFit="1" customWidth="1"/>
    <col min="1555" max="1555" width="9.88671875" bestFit="1" customWidth="1"/>
    <col min="1556" max="1556" width="9.33203125" bestFit="1" customWidth="1"/>
    <col min="1791" max="1791" width="8" customWidth="1"/>
    <col min="1792" max="1792" width="11.33203125" customWidth="1"/>
    <col min="1793" max="1793" width="43.44140625" customWidth="1"/>
    <col min="1794" max="1794" width="10" customWidth="1"/>
    <col min="1795" max="1795" width="10.33203125" customWidth="1"/>
    <col min="1796" max="1796" width="9.88671875" customWidth="1"/>
    <col min="1797" max="1805" width="10.33203125" customWidth="1"/>
    <col min="1806" max="1806" width="12.6640625" customWidth="1"/>
    <col min="1807" max="1807" width="11.44140625" customWidth="1"/>
    <col min="1808" max="1808" width="11.88671875" customWidth="1"/>
    <col min="1810" max="1810" width="9.33203125" bestFit="1" customWidth="1"/>
    <col min="1811" max="1811" width="9.88671875" bestFit="1" customWidth="1"/>
    <col min="1812" max="1812" width="9.33203125" bestFit="1" customWidth="1"/>
    <col min="2047" max="2047" width="8" customWidth="1"/>
    <col min="2048" max="2048" width="11.33203125" customWidth="1"/>
    <col min="2049" max="2049" width="43.44140625" customWidth="1"/>
    <col min="2050" max="2050" width="10" customWidth="1"/>
    <col min="2051" max="2051" width="10.33203125" customWidth="1"/>
    <col min="2052" max="2052" width="9.88671875" customWidth="1"/>
    <col min="2053" max="2061" width="10.33203125" customWidth="1"/>
    <col min="2062" max="2062" width="12.6640625" customWidth="1"/>
    <col min="2063" max="2063" width="11.44140625" customWidth="1"/>
    <col min="2064" max="2064" width="11.88671875" customWidth="1"/>
    <col min="2066" max="2066" width="9.33203125" bestFit="1" customWidth="1"/>
    <col min="2067" max="2067" width="9.88671875" bestFit="1" customWidth="1"/>
    <col min="2068" max="2068" width="9.33203125" bestFit="1" customWidth="1"/>
    <col min="2303" max="2303" width="8" customWidth="1"/>
    <col min="2304" max="2304" width="11.33203125" customWidth="1"/>
    <col min="2305" max="2305" width="43.44140625" customWidth="1"/>
    <col min="2306" max="2306" width="10" customWidth="1"/>
    <col min="2307" max="2307" width="10.33203125" customWidth="1"/>
    <col min="2308" max="2308" width="9.88671875" customWidth="1"/>
    <col min="2309" max="2317" width="10.33203125" customWidth="1"/>
    <col min="2318" max="2318" width="12.6640625" customWidth="1"/>
    <col min="2319" max="2319" width="11.44140625" customWidth="1"/>
    <col min="2320" max="2320" width="11.88671875" customWidth="1"/>
    <col min="2322" max="2322" width="9.33203125" bestFit="1" customWidth="1"/>
    <col min="2323" max="2323" width="9.88671875" bestFit="1" customWidth="1"/>
    <col min="2324" max="2324" width="9.33203125" bestFit="1" customWidth="1"/>
    <col min="2559" max="2559" width="8" customWidth="1"/>
    <col min="2560" max="2560" width="11.33203125" customWidth="1"/>
    <col min="2561" max="2561" width="43.44140625" customWidth="1"/>
    <col min="2562" max="2562" width="10" customWidth="1"/>
    <col min="2563" max="2563" width="10.33203125" customWidth="1"/>
    <col min="2564" max="2564" width="9.88671875" customWidth="1"/>
    <col min="2565" max="2573" width="10.33203125" customWidth="1"/>
    <col min="2574" max="2574" width="12.6640625" customWidth="1"/>
    <col min="2575" max="2575" width="11.44140625" customWidth="1"/>
    <col min="2576" max="2576" width="11.88671875" customWidth="1"/>
    <col min="2578" max="2578" width="9.33203125" bestFit="1" customWidth="1"/>
    <col min="2579" max="2579" width="9.88671875" bestFit="1" customWidth="1"/>
    <col min="2580" max="2580" width="9.33203125" bestFit="1" customWidth="1"/>
    <col min="2815" max="2815" width="8" customWidth="1"/>
    <col min="2816" max="2816" width="11.33203125" customWidth="1"/>
    <col min="2817" max="2817" width="43.44140625" customWidth="1"/>
    <col min="2818" max="2818" width="10" customWidth="1"/>
    <col min="2819" max="2819" width="10.33203125" customWidth="1"/>
    <col min="2820" max="2820" width="9.88671875" customWidth="1"/>
    <col min="2821" max="2829" width="10.33203125" customWidth="1"/>
    <col min="2830" max="2830" width="12.6640625" customWidth="1"/>
    <col min="2831" max="2831" width="11.44140625" customWidth="1"/>
    <col min="2832" max="2832" width="11.88671875" customWidth="1"/>
    <col min="2834" max="2834" width="9.33203125" bestFit="1" customWidth="1"/>
    <col min="2835" max="2835" width="9.88671875" bestFit="1" customWidth="1"/>
    <col min="2836" max="2836" width="9.33203125" bestFit="1" customWidth="1"/>
    <col min="3071" max="3071" width="8" customWidth="1"/>
    <col min="3072" max="3072" width="11.33203125" customWidth="1"/>
    <col min="3073" max="3073" width="43.44140625" customWidth="1"/>
    <col min="3074" max="3074" width="10" customWidth="1"/>
    <col min="3075" max="3075" width="10.33203125" customWidth="1"/>
    <col min="3076" max="3076" width="9.88671875" customWidth="1"/>
    <col min="3077" max="3085" width="10.33203125" customWidth="1"/>
    <col min="3086" max="3086" width="12.6640625" customWidth="1"/>
    <col min="3087" max="3087" width="11.44140625" customWidth="1"/>
    <col min="3088" max="3088" width="11.88671875" customWidth="1"/>
    <col min="3090" max="3090" width="9.33203125" bestFit="1" customWidth="1"/>
    <col min="3091" max="3091" width="9.88671875" bestFit="1" customWidth="1"/>
    <col min="3092" max="3092" width="9.33203125" bestFit="1" customWidth="1"/>
    <col min="3327" max="3327" width="8" customWidth="1"/>
    <col min="3328" max="3328" width="11.33203125" customWidth="1"/>
    <col min="3329" max="3329" width="43.44140625" customWidth="1"/>
    <col min="3330" max="3330" width="10" customWidth="1"/>
    <col min="3331" max="3331" width="10.33203125" customWidth="1"/>
    <col min="3332" max="3332" width="9.88671875" customWidth="1"/>
    <col min="3333" max="3341" width="10.33203125" customWidth="1"/>
    <col min="3342" max="3342" width="12.6640625" customWidth="1"/>
    <col min="3343" max="3343" width="11.44140625" customWidth="1"/>
    <col min="3344" max="3344" width="11.88671875" customWidth="1"/>
    <col min="3346" max="3346" width="9.33203125" bestFit="1" customWidth="1"/>
    <col min="3347" max="3347" width="9.88671875" bestFit="1" customWidth="1"/>
    <col min="3348" max="3348" width="9.33203125" bestFit="1" customWidth="1"/>
    <col min="3583" max="3583" width="8" customWidth="1"/>
    <col min="3584" max="3584" width="11.33203125" customWidth="1"/>
    <col min="3585" max="3585" width="43.44140625" customWidth="1"/>
    <col min="3586" max="3586" width="10" customWidth="1"/>
    <col min="3587" max="3587" width="10.33203125" customWidth="1"/>
    <col min="3588" max="3588" width="9.88671875" customWidth="1"/>
    <col min="3589" max="3597" width="10.33203125" customWidth="1"/>
    <col min="3598" max="3598" width="12.6640625" customWidth="1"/>
    <col min="3599" max="3599" width="11.44140625" customWidth="1"/>
    <col min="3600" max="3600" width="11.88671875" customWidth="1"/>
    <col min="3602" max="3602" width="9.33203125" bestFit="1" customWidth="1"/>
    <col min="3603" max="3603" width="9.88671875" bestFit="1" customWidth="1"/>
    <col min="3604" max="3604" width="9.33203125" bestFit="1" customWidth="1"/>
    <col min="3839" max="3839" width="8" customWidth="1"/>
    <col min="3840" max="3840" width="11.33203125" customWidth="1"/>
    <col min="3841" max="3841" width="43.44140625" customWidth="1"/>
    <col min="3842" max="3842" width="10" customWidth="1"/>
    <col min="3843" max="3843" width="10.33203125" customWidth="1"/>
    <col min="3844" max="3844" width="9.88671875" customWidth="1"/>
    <col min="3845" max="3853" width="10.33203125" customWidth="1"/>
    <col min="3854" max="3854" width="12.6640625" customWidth="1"/>
    <col min="3855" max="3855" width="11.44140625" customWidth="1"/>
    <col min="3856" max="3856" width="11.88671875" customWidth="1"/>
    <col min="3858" max="3858" width="9.33203125" bestFit="1" customWidth="1"/>
    <col min="3859" max="3859" width="9.88671875" bestFit="1" customWidth="1"/>
    <col min="3860" max="3860" width="9.33203125" bestFit="1" customWidth="1"/>
    <col min="4095" max="4095" width="8" customWidth="1"/>
    <col min="4096" max="4096" width="11.33203125" customWidth="1"/>
    <col min="4097" max="4097" width="43.44140625" customWidth="1"/>
    <col min="4098" max="4098" width="10" customWidth="1"/>
    <col min="4099" max="4099" width="10.33203125" customWidth="1"/>
    <col min="4100" max="4100" width="9.88671875" customWidth="1"/>
    <col min="4101" max="4109" width="10.33203125" customWidth="1"/>
    <col min="4110" max="4110" width="12.6640625" customWidth="1"/>
    <col min="4111" max="4111" width="11.44140625" customWidth="1"/>
    <col min="4112" max="4112" width="11.88671875" customWidth="1"/>
    <col min="4114" max="4114" width="9.33203125" bestFit="1" customWidth="1"/>
    <col min="4115" max="4115" width="9.88671875" bestFit="1" customWidth="1"/>
    <col min="4116" max="4116" width="9.33203125" bestFit="1" customWidth="1"/>
    <col min="4351" max="4351" width="8" customWidth="1"/>
    <col min="4352" max="4352" width="11.33203125" customWidth="1"/>
    <col min="4353" max="4353" width="43.44140625" customWidth="1"/>
    <col min="4354" max="4354" width="10" customWidth="1"/>
    <col min="4355" max="4355" width="10.33203125" customWidth="1"/>
    <col min="4356" max="4356" width="9.88671875" customWidth="1"/>
    <col min="4357" max="4365" width="10.33203125" customWidth="1"/>
    <col min="4366" max="4366" width="12.6640625" customWidth="1"/>
    <col min="4367" max="4367" width="11.44140625" customWidth="1"/>
    <col min="4368" max="4368" width="11.88671875" customWidth="1"/>
    <col min="4370" max="4370" width="9.33203125" bestFit="1" customWidth="1"/>
    <col min="4371" max="4371" width="9.88671875" bestFit="1" customWidth="1"/>
    <col min="4372" max="4372" width="9.33203125" bestFit="1" customWidth="1"/>
    <col min="4607" max="4607" width="8" customWidth="1"/>
    <col min="4608" max="4608" width="11.33203125" customWidth="1"/>
    <col min="4609" max="4609" width="43.44140625" customWidth="1"/>
    <col min="4610" max="4610" width="10" customWidth="1"/>
    <col min="4611" max="4611" width="10.33203125" customWidth="1"/>
    <col min="4612" max="4612" width="9.88671875" customWidth="1"/>
    <col min="4613" max="4621" width="10.33203125" customWidth="1"/>
    <col min="4622" max="4622" width="12.6640625" customWidth="1"/>
    <col min="4623" max="4623" width="11.44140625" customWidth="1"/>
    <col min="4624" max="4624" width="11.88671875" customWidth="1"/>
    <col min="4626" max="4626" width="9.33203125" bestFit="1" customWidth="1"/>
    <col min="4627" max="4627" width="9.88671875" bestFit="1" customWidth="1"/>
    <col min="4628" max="4628" width="9.33203125" bestFit="1" customWidth="1"/>
    <col min="4863" max="4863" width="8" customWidth="1"/>
    <col min="4864" max="4864" width="11.33203125" customWidth="1"/>
    <col min="4865" max="4865" width="43.44140625" customWidth="1"/>
    <col min="4866" max="4866" width="10" customWidth="1"/>
    <col min="4867" max="4867" width="10.33203125" customWidth="1"/>
    <col min="4868" max="4868" width="9.88671875" customWidth="1"/>
    <col min="4869" max="4877" width="10.33203125" customWidth="1"/>
    <col min="4878" max="4878" width="12.6640625" customWidth="1"/>
    <col min="4879" max="4879" width="11.44140625" customWidth="1"/>
    <col min="4880" max="4880" width="11.88671875" customWidth="1"/>
    <col min="4882" max="4882" width="9.33203125" bestFit="1" customWidth="1"/>
    <col min="4883" max="4883" width="9.88671875" bestFit="1" customWidth="1"/>
    <col min="4884" max="4884" width="9.33203125" bestFit="1" customWidth="1"/>
    <col min="5119" max="5119" width="8" customWidth="1"/>
    <col min="5120" max="5120" width="11.33203125" customWidth="1"/>
    <col min="5121" max="5121" width="43.44140625" customWidth="1"/>
    <col min="5122" max="5122" width="10" customWidth="1"/>
    <col min="5123" max="5123" width="10.33203125" customWidth="1"/>
    <col min="5124" max="5124" width="9.88671875" customWidth="1"/>
    <col min="5125" max="5133" width="10.33203125" customWidth="1"/>
    <col min="5134" max="5134" width="12.6640625" customWidth="1"/>
    <col min="5135" max="5135" width="11.44140625" customWidth="1"/>
    <col min="5136" max="5136" width="11.88671875" customWidth="1"/>
    <col min="5138" max="5138" width="9.33203125" bestFit="1" customWidth="1"/>
    <col min="5139" max="5139" width="9.88671875" bestFit="1" customWidth="1"/>
    <col min="5140" max="5140" width="9.33203125" bestFit="1" customWidth="1"/>
    <col min="5375" max="5375" width="8" customWidth="1"/>
    <col min="5376" max="5376" width="11.33203125" customWidth="1"/>
    <col min="5377" max="5377" width="43.44140625" customWidth="1"/>
    <col min="5378" max="5378" width="10" customWidth="1"/>
    <col min="5379" max="5379" width="10.33203125" customWidth="1"/>
    <col min="5380" max="5380" width="9.88671875" customWidth="1"/>
    <col min="5381" max="5389" width="10.33203125" customWidth="1"/>
    <col min="5390" max="5390" width="12.6640625" customWidth="1"/>
    <col min="5391" max="5391" width="11.44140625" customWidth="1"/>
    <col min="5392" max="5392" width="11.88671875" customWidth="1"/>
    <col min="5394" max="5394" width="9.33203125" bestFit="1" customWidth="1"/>
    <col min="5395" max="5395" width="9.88671875" bestFit="1" customWidth="1"/>
    <col min="5396" max="5396" width="9.33203125" bestFit="1" customWidth="1"/>
    <col min="5631" max="5631" width="8" customWidth="1"/>
    <col min="5632" max="5632" width="11.33203125" customWidth="1"/>
    <col min="5633" max="5633" width="43.44140625" customWidth="1"/>
    <col min="5634" max="5634" width="10" customWidth="1"/>
    <col min="5635" max="5635" width="10.33203125" customWidth="1"/>
    <col min="5636" max="5636" width="9.88671875" customWidth="1"/>
    <col min="5637" max="5645" width="10.33203125" customWidth="1"/>
    <col min="5646" max="5646" width="12.6640625" customWidth="1"/>
    <col min="5647" max="5647" width="11.44140625" customWidth="1"/>
    <col min="5648" max="5648" width="11.88671875" customWidth="1"/>
    <col min="5650" max="5650" width="9.33203125" bestFit="1" customWidth="1"/>
    <col min="5651" max="5651" width="9.88671875" bestFit="1" customWidth="1"/>
    <col min="5652" max="5652" width="9.33203125" bestFit="1" customWidth="1"/>
    <col min="5887" max="5887" width="8" customWidth="1"/>
    <col min="5888" max="5888" width="11.33203125" customWidth="1"/>
    <col min="5889" max="5889" width="43.44140625" customWidth="1"/>
    <col min="5890" max="5890" width="10" customWidth="1"/>
    <col min="5891" max="5891" width="10.33203125" customWidth="1"/>
    <col min="5892" max="5892" width="9.88671875" customWidth="1"/>
    <col min="5893" max="5901" width="10.33203125" customWidth="1"/>
    <col min="5902" max="5902" width="12.6640625" customWidth="1"/>
    <col min="5903" max="5903" width="11.44140625" customWidth="1"/>
    <col min="5904" max="5904" width="11.88671875" customWidth="1"/>
    <col min="5906" max="5906" width="9.33203125" bestFit="1" customWidth="1"/>
    <col min="5907" max="5907" width="9.88671875" bestFit="1" customWidth="1"/>
    <col min="5908" max="5908" width="9.33203125" bestFit="1" customWidth="1"/>
    <col min="6143" max="6143" width="8" customWidth="1"/>
    <col min="6144" max="6144" width="11.33203125" customWidth="1"/>
    <col min="6145" max="6145" width="43.44140625" customWidth="1"/>
    <col min="6146" max="6146" width="10" customWidth="1"/>
    <col min="6147" max="6147" width="10.33203125" customWidth="1"/>
    <col min="6148" max="6148" width="9.88671875" customWidth="1"/>
    <col min="6149" max="6157" width="10.33203125" customWidth="1"/>
    <col min="6158" max="6158" width="12.6640625" customWidth="1"/>
    <col min="6159" max="6159" width="11.44140625" customWidth="1"/>
    <col min="6160" max="6160" width="11.88671875" customWidth="1"/>
    <col min="6162" max="6162" width="9.33203125" bestFit="1" customWidth="1"/>
    <col min="6163" max="6163" width="9.88671875" bestFit="1" customWidth="1"/>
    <col min="6164" max="6164" width="9.33203125" bestFit="1" customWidth="1"/>
    <col min="6399" max="6399" width="8" customWidth="1"/>
    <col min="6400" max="6400" width="11.33203125" customWidth="1"/>
    <col min="6401" max="6401" width="43.44140625" customWidth="1"/>
    <col min="6402" max="6402" width="10" customWidth="1"/>
    <col min="6403" max="6403" width="10.33203125" customWidth="1"/>
    <col min="6404" max="6404" width="9.88671875" customWidth="1"/>
    <col min="6405" max="6413" width="10.33203125" customWidth="1"/>
    <col min="6414" max="6414" width="12.6640625" customWidth="1"/>
    <col min="6415" max="6415" width="11.44140625" customWidth="1"/>
    <col min="6416" max="6416" width="11.88671875" customWidth="1"/>
    <col min="6418" max="6418" width="9.33203125" bestFit="1" customWidth="1"/>
    <col min="6419" max="6419" width="9.88671875" bestFit="1" customWidth="1"/>
    <col min="6420" max="6420" width="9.33203125" bestFit="1" customWidth="1"/>
    <col min="6655" max="6655" width="8" customWidth="1"/>
    <col min="6656" max="6656" width="11.33203125" customWidth="1"/>
    <col min="6657" max="6657" width="43.44140625" customWidth="1"/>
    <col min="6658" max="6658" width="10" customWidth="1"/>
    <col min="6659" max="6659" width="10.33203125" customWidth="1"/>
    <col min="6660" max="6660" width="9.88671875" customWidth="1"/>
    <col min="6661" max="6669" width="10.33203125" customWidth="1"/>
    <col min="6670" max="6670" width="12.6640625" customWidth="1"/>
    <col min="6671" max="6671" width="11.44140625" customWidth="1"/>
    <col min="6672" max="6672" width="11.88671875" customWidth="1"/>
    <col min="6674" max="6674" width="9.33203125" bestFit="1" customWidth="1"/>
    <col min="6675" max="6675" width="9.88671875" bestFit="1" customWidth="1"/>
    <col min="6676" max="6676" width="9.33203125" bestFit="1" customWidth="1"/>
    <col min="6911" max="6911" width="8" customWidth="1"/>
    <col min="6912" max="6912" width="11.33203125" customWidth="1"/>
    <col min="6913" max="6913" width="43.44140625" customWidth="1"/>
    <col min="6914" max="6914" width="10" customWidth="1"/>
    <col min="6915" max="6915" width="10.33203125" customWidth="1"/>
    <col min="6916" max="6916" width="9.88671875" customWidth="1"/>
    <col min="6917" max="6925" width="10.33203125" customWidth="1"/>
    <col min="6926" max="6926" width="12.6640625" customWidth="1"/>
    <col min="6927" max="6927" width="11.44140625" customWidth="1"/>
    <col min="6928" max="6928" width="11.88671875" customWidth="1"/>
    <col min="6930" max="6930" width="9.33203125" bestFit="1" customWidth="1"/>
    <col min="6931" max="6931" width="9.88671875" bestFit="1" customWidth="1"/>
    <col min="6932" max="6932" width="9.33203125" bestFit="1" customWidth="1"/>
    <col min="7167" max="7167" width="8" customWidth="1"/>
    <col min="7168" max="7168" width="11.33203125" customWidth="1"/>
    <col min="7169" max="7169" width="43.44140625" customWidth="1"/>
    <col min="7170" max="7170" width="10" customWidth="1"/>
    <col min="7171" max="7171" width="10.33203125" customWidth="1"/>
    <col min="7172" max="7172" width="9.88671875" customWidth="1"/>
    <col min="7173" max="7181" width="10.33203125" customWidth="1"/>
    <col min="7182" max="7182" width="12.6640625" customWidth="1"/>
    <col min="7183" max="7183" width="11.44140625" customWidth="1"/>
    <col min="7184" max="7184" width="11.88671875" customWidth="1"/>
    <col min="7186" max="7186" width="9.33203125" bestFit="1" customWidth="1"/>
    <col min="7187" max="7187" width="9.88671875" bestFit="1" customWidth="1"/>
    <col min="7188" max="7188" width="9.33203125" bestFit="1" customWidth="1"/>
    <col min="7423" max="7423" width="8" customWidth="1"/>
    <col min="7424" max="7424" width="11.33203125" customWidth="1"/>
    <col min="7425" max="7425" width="43.44140625" customWidth="1"/>
    <col min="7426" max="7426" width="10" customWidth="1"/>
    <col min="7427" max="7427" width="10.33203125" customWidth="1"/>
    <col min="7428" max="7428" width="9.88671875" customWidth="1"/>
    <col min="7429" max="7437" width="10.33203125" customWidth="1"/>
    <col min="7438" max="7438" width="12.6640625" customWidth="1"/>
    <col min="7439" max="7439" width="11.44140625" customWidth="1"/>
    <col min="7440" max="7440" width="11.88671875" customWidth="1"/>
    <col min="7442" max="7442" width="9.33203125" bestFit="1" customWidth="1"/>
    <col min="7443" max="7443" width="9.88671875" bestFit="1" customWidth="1"/>
    <col min="7444" max="7444" width="9.33203125" bestFit="1" customWidth="1"/>
    <col min="7679" max="7679" width="8" customWidth="1"/>
    <col min="7680" max="7680" width="11.33203125" customWidth="1"/>
    <col min="7681" max="7681" width="43.44140625" customWidth="1"/>
    <col min="7682" max="7682" width="10" customWidth="1"/>
    <col min="7683" max="7683" width="10.33203125" customWidth="1"/>
    <col min="7684" max="7684" width="9.88671875" customWidth="1"/>
    <col min="7685" max="7693" width="10.33203125" customWidth="1"/>
    <col min="7694" max="7694" width="12.6640625" customWidth="1"/>
    <col min="7695" max="7695" width="11.44140625" customWidth="1"/>
    <col min="7696" max="7696" width="11.88671875" customWidth="1"/>
    <col min="7698" max="7698" width="9.33203125" bestFit="1" customWidth="1"/>
    <col min="7699" max="7699" width="9.88671875" bestFit="1" customWidth="1"/>
    <col min="7700" max="7700" width="9.33203125" bestFit="1" customWidth="1"/>
    <col min="7935" max="7935" width="8" customWidth="1"/>
    <col min="7936" max="7936" width="11.33203125" customWidth="1"/>
    <col min="7937" max="7937" width="43.44140625" customWidth="1"/>
    <col min="7938" max="7938" width="10" customWidth="1"/>
    <col min="7939" max="7939" width="10.33203125" customWidth="1"/>
    <col min="7940" max="7940" width="9.88671875" customWidth="1"/>
    <col min="7941" max="7949" width="10.33203125" customWidth="1"/>
    <col min="7950" max="7950" width="12.6640625" customWidth="1"/>
    <col min="7951" max="7951" width="11.44140625" customWidth="1"/>
    <col min="7952" max="7952" width="11.88671875" customWidth="1"/>
    <col min="7954" max="7954" width="9.33203125" bestFit="1" customWidth="1"/>
    <col min="7955" max="7955" width="9.88671875" bestFit="1" customWidth="1"/>
    <col min="7956" max="7956" width="9.33203125" bestFit="1" customWidth="1"/>
    <col min="8191" max="8191" width="8" customWidth="1"/>
    <col min="8192" max="8192" width="11.33203125" customWidth="1"/>
    <col min="8193" max="8193" width="43.44140625" customWidth="1"/>
    <col min="8194" max="8194" width="10" customWidth="1"/>
    <col min="8195" max="8195" width="10.33203125" customWidth="1"/>
    <col min="8196" max="8196" width="9.88671875" customWidth="1"/>
    <col min="8197" max="8205" width="10.33203125" customWidth="1"/>
    <col min="8206" max="8206" width="12.6640625" customWidth="1"/>
    <col min="8207" max="8207" width="11.44140625" customWidth="1"/>
    <col min="8208" max="8208" width="11.88671875" customWidth="1"/>
    <col min="8210" max="8210" width="9.33203125" bestFit="1" customWidth="1"/>
    <col min="8211" max="8211" width="9.88671875" bestFit="1" customWidth="1"/>
    <col min="8212" max="8212" width="9.33203125" bestFit="1" customWidth="1"/>
    <col min="8447" max="8447" width="8" customWidth="1"/>
    <col min="8448" max="8448" width="11.33203125" customWidth="1"/>
    <col min="8449" max="8449" width="43.44140625" customWidth="1"/>
    <col min="8450" max="8450" width="10" customWidth="1"/>
    <col min="8451" max="8451" width="10.33203125" customWidth="1"/>
    <col min="8452" max="8452" width="9.88671875" customWidth="1"/>
    <col min="8453" max="8461" width="10.33203125" customWidth="1"/>
    <col min="8462" max="8462" width="12.6640625" customWidth="1"/>
    <col min="8463" max="8463" width="11.44140625" customWidth="1"/>
    <col min="8464" max="8464" width="11.88671875" customWidth="1"/>
    <col min="8466" max="8466" width="9.33203125" bestFit="1" customWidth="1"/>
    <col min="8467" max="8467" width="9.88671875" bestFit="1" customWidth="1"/>
    <col min="8468" max="8468" width="9.33203125" bestFit="1" customWidth="1"/>
    <col min="8703" max="8703" width="8" customWidth="1"/>
    <col min="8704" max="8704" width="11.33203125" customWidth="1"/>
    <col min="8705" max="8705" width="43.44140625" customWidth="1"/>
    <col min="8706" max="8706" width="10" customWidth="1"/>
    <col min="8707" max="8707" width="10.33203125" customWidth="1"/>
    <col min="8708" max="8708" width="9.88671875" customWidth="1"/>
    <col min="8709" max="8717" width="10.33203125" customWidth="1"/>
    <col min="8718" max="8718" width="12.6640625" customWidth="1"/>
    <col min="8719" max="8719" width="11.44140625" customWidth="1"/>
    <col min="8720" max="8720" width="11.88671875" customWidth="1"/>
    <col min="8722" max="8722" width="9.33203125" bestFit="1" customWidth="1"/>
    <col min="8723" max="8723" width="9.88671875" bestFit="1" customWidth="1"/>
    <col min="8724" max="8724" width="9.33203125" bestFit="1" customWidth="1"/>
    <col min="8959" max="8959" width="8" customWidth="1"/>
    <col min="8960" max="8960" width="11.33203125" customWidth="1"/>
    <col min="8961" max="8961" width="43.44140625" customWidth="1"/>
    <col min="8962" max="8962" width="10" customWidth="1"/>
    <col min="8963" max="8963" width="10.33203125" customWidth="1"/>
    <col min="8964" max="8964" width="9.88671875" customWidth="1"/>
    <col min="8965" max="8973" width="10.33203125" customWidth="1"/>
    <col min="8974" max="8974" width="12.6640625" customWidth="1"/>
    <col min="8975" max="8975" width="11.44140625" customWidth="1"/>
    <col min="8976" max="8976" width="11.88671875" customWidth="1"/>
    <col min="8978" max="8978" width="9.33203125" bestFit="1" customWidth="1"/>
    <col min="8979" max="8979" width="9.88671875" bestFit="1" customWidth="1"/>
    <col min="8980" max="8980" width="9.33203125" bestFit="1" customWidth="1"/>
    <col min="9215" max="9215" width="8" customWidth="1"/>
    <col min="9216" max="9216" width="11.33203125" customWidth="1"/>
    <col min="9217" max="9217" width="43.44140625" customWidth="1"/>
    <col min="9218" max="9218" width="10" customWidth="1"/>
    <col min="9219" max="9219" width="10.33203125" customWidth="1"/>
    <col min="9220" max="9220" width="9.88671875" customWidth="1"/>
    <col min="9221" max="9229" width="10.33203125" customWidth="1"/>
    <col min="9230" max="9230" width="12.6640625" customWidth="1"/>
    <col min="9231" max="9231" width="11.44140625" customWidth="1"/>
    <col min="9232" max="9232" width="11.88671875" customWidth="1"/>
    <col min="9234" max="9234" width="9.33203125" bestFit="1" customWidth="1"/>
    <col min="9235" max="9235" width="9.88671875" bestFit="1" customWidth="1"/>
    <col min="9236" max="9236" width="9.33203125" bestFit="1" customWidth="1"/>
    <col min="9471" max="9471" width="8" customWidth="1"/>
    <col min="9472" max="9472" width="11.33203125" customWidth="1"/>
    <col min="9473" max="9473" width="43.44140625" customWidth="1"/>
    <col min="9474" max="9474" width="10" customWidth="1"/>
    <col min="9475" max="9475" width="10.33203125" customWidth="1"/>
    <col min="9476" max="9476" width="9.88671875" customWidth="1"/>
    <col min="9477" max="9485" width="10.33203125" customWidth="1"/>
    <col min="9486" max="9486" width="12.6640625" customWidth="1"/>
    <col min="9487" max="9487" width="11.44140625" customWidth="1"/>
    <col min="9488" max="9488" width="11.88671875" customWidth="1"/>
    <col min="9490" max="9490" width="9.33203125" bestFit="1" customWidth="1"/>
    <col min="9491" max="9491" width="9.88671875" bestFit="1" customWidth="1"/>
    <col min="9492" max="9492" width="9.33203125" bestFit="1" customWidth="1"/>
    <col min="9727" max="9727" width="8" customWidth="1"/>
    <col min="9728" max="9728" width="11.33203125" customWidth="1"/>
    <col min="9729" max="9729" width="43.44140625" customWidth="1"/>
    <col min="9730" max="9730" width="10" customWidth="1"/>
    <col min="9731" max="9731" width="10.33203125" customWidth="1"/>
    <col min="9732" max="9732" width="9.88671875" customWidth="1"/>
    <col min="9733" max="9741" width="10.33203125" customWidth="1"/>
    <col min="9742" max="9742" width="12.6640625" customWidth="1"/>
    <col min="9743" max="9743" width="11.44140625" customWidth="1"/>
    <col min="9744" max="9744" width="11.88671875" customWidth="1"/>
    <col min="9746" max="9746" width="9.33203125" bestFit="1" customWidth="1"/>
    <col min="9747" max="9747" width="9.88671875" bestFit="1" customWidth="1"/>
    <col min="9748" max="9748" width="9.33203125" bestFit="1" customWidth="1"/>
    <col min="9983" max="9983" width="8" customWidth="1"/>
    <col min="9984" max="9984" width="11.33203125" customWidth="1"/>
    <col min="9985" max="9985" width="43.44140625" customWidth="1"/>
    <col min="9986" max="9986" width="10" customWidth="1"/>
    <col min="9987" max="9987" width="10.33203125" customWidth="1"/>
    <col min="9988" max="9988" width="9.88671875" customWidth="1"/>
    <col min="9989" max="9997" width="10.33203125" customWidth="1"/>
    <col min="9998" max="9998" width="12.6640625" customWidth="1"/>
    <col min="9999" max="9999" width="11.44140625" customWidth="1"/>
    <col min="10000" max="10000" width="11.88671875" customWidth="1"/>
    <col min="10002" max="10002" width="9.33203125" bestFit="1" customWidth="1"/>
    <col min="10003" max="10003" width="9.88671875" bestFit="1" customWidth="1"/>
    <col min="10004" max="10004" width="9.33203125" bestFit="1" customWidth="1"/>
    <col min="10239" max="10239" width="8" customWidth="1"/>
    <col min="10240" max="10240" width="11.33203125" customWidth="1"/>
    <col min="10241" max="10241" width="43.44140625" customWidth="1"/>
    <col min="10242" max="10242" width="10" customWidth="1"/>
    <col min="10243" max="10243" width="10.33203125" customWidth="1"/>
    <col min="10244" max="10244" width="9.88671875" customWidth="1"/>
    <col min="10245" max="10253" width="10.33203125" customWidth="1"/>
    <col min="10254" max="10254" width="12.6640625" customWidth="1"/>
    <col min="10255" max="10255" width="11.44140625" customWidth="1"/>
    <col min="10256" max="10256" width="11.88671875" customWidth="1"/>
    <col min="10258" max="10258" width="9.33203125" bestFit="1" customWidth="1"/>
    <col min="10259" max="10259" width="9.88671875" bestFit="1" customWidth="1"/>
    <col min="10260" max="10260" width="9.33203125" bestFit="1" customWidth="1"/>
    <col min="10495" max="10495" width="8" customWidth="1"/>
    <col min="10496" max="10496" width="11.33203125" customWidth="1"/>
    <col min="10497" max="10497" width="43.44140625" customWidth="1"/>
    <col min="10498" max="10498" width="10" customWidth="1"/>
    <col min="10499" max="10499" width="10.33203125" customWidth="1"/>
    <col min="10500" max="10500" width="9.88671875" customWidth="1"/>
    <col min="10501" max="10509" width="10.33203125" customWidth="1"/>
    <col min="10510" max="10510" width="12.6640625" customWidth="1"/>
    <col min="10511" max="10511" width="11.44140625" customWidth="1"/>
    <col min="10512" max="10512" width="11.88671875" customWidth="1"/>
    <col min="10514" max="10514" width="9.33203125" bestFit="1" customWidth="1"/>
    <col min="10515" max="10515" width="9.88671875" bestFit="1" customWidth="1"/>
    <col min="10516" max="10516" width="9.33203125" bestFit="1" customWidth="1"/>
    <col min="10751" max="10751" width="8" customWidth="1"/>
    <col min="10752" max="10752" width="11.33203125" customWidth="1"/>
    <col min="10753" max="10753" width="43.44140625" customWidth="1"/>
    <col min="10754" max="10754" width="10" customWidth="1"/>
    <col min="10755" max="10755" width="10.33203125" customWidth="1"/>
    <col min="10756" max="10756" width="9.88671875" customWidth="1"/>
    <col min="10757" max="10765" width="10.33203125" customWidth="1"/>
    <col min="10766" max="10766" width="12.6640625" customWidth="1"/>
    <col min="10767" max="10767" width="11.44140625" customWidth="1"/>
    <col min="10768" max="10768" width="11.88671875" customWidth="1"/>
    <col min="10770" max="10770" width="9.33203125" bestFit="1" customWidth="1"/>
    <col min="10771" max="10771" width="9.88671875" bestFit="1" customWidth="1"/>
    <col min="10772" max="10772" width="9.33203125" bestFit="1" customWidth="1"/>
    <col min="11007" max="11007" width="8" customWidth="1"/>
    <col min="11008" max="11008" width="11.33203125" customWidth="1"/>
    <col min="11009" max="11009" width="43.44140625" customWidth="1"/>
    <col min="11010" max="11010" width="10" customWidth="1"/>
    <col min="11011" max="11011" width="10.33203125" customWidth="1"/>
    <col min="11012" max="11012" width="9.88671875" customWidth="1"/>
    <col min="11013" max="11021" width="10.33203125" customWidth="1"/>
    <col min="11022" max="11022" width="12.6640625" customWidth="1"/>
    <col min="11023" max="11023" width="11.44140625" customWidth="1"/>
    <col min="11024" max="11024" width="11.88671875" customWidth="1"/>
    <col min="11026" max="11026" width="9.33203125" bestFit="1" customWidth="1"/>
    <col min="11027" max="11027" width="9.88671875" bestFit="1" customWidth="1"/>
    <col min="11028" max="11028" width="9.33203125" bestFit="1" customWidth="1"/>
    <col min="11263" max="11263" width="8" customWidth="1"/>
    <col min="11264" max="11264" width="11.33203125" customWidth="1"/>
    <col min="11265" max="11265" width="43.44140625" customWidth="1"/>
    <col min="11266" max="11266" width="10" customWidth="1"/>
    <col min="11267" max="11267" width="10.33203125" customWidth="1"/>
    <col min="11268" max="11268" width="9.88671875" customWidth="1"/>
    <col min="11269" max="11277" width="10.33203125" customWidth="1"/>
    <col min="11278" max="11278" width="12.6640625" customWidth="1"/>
    <col min="11279" max="11279" width="11.44140625" customWidth="1"/>
    <col min="11280" max="11280" width="11.88671875" customWidth="1"/>
    <col min="11282" max="11282" width="9.33203125" bestFit="1" customWidth="1"/>
    <col min="11283" max="11283" width="9.88671875" bestFit="1" customWidth="1"/>
    <col min="11284" max="11284" width="9.33203125" bestFit="1" customWidth="1"/>
    <col min="11519" max="11519" width="8" customWidth="1"/>
    <col min="11520" max="11520" width="11.33203125" customWidth="1"/>
    <col min="11521" max="11521" width="43.44140625" customWidth="1"/>
    <col min="11522" max="11522" width="10" customWidth="1"/>
    <col min="11523" max="11523" width="10.33203125" customWidth="1"/>
    <col min="11524" max="11524" width="9.88671875" customWidth="1"/>
    <col min="11525" max="11533" width="10.33203125" customWidth="1"/>
    <col min="11534" max="11534" width="12.6640625" customWidth="1"/>
    <col min="11535" max="11535" width="11.44140625" customWidth="1"/>
    <col min="11536" max="11536" width="11.88671875" customWidth="1"/>
    <col min="11538" max="11538" width="9.33203125" bestFit="1" customWidth="1"/>
    <col min="11539" max="11539" width="9.88671875" bestFit="1" customWidth="1"/>
    <col min="11540" max="11540" width="9.33203125" bestFit="1" customWidth="1"/>
    <col min="11775" max="11775" width="8" customWidth="1"/>
    <col min="11776" max="11776" width="11.33203125" customWidth="1"/>
    <col min="11777" max="11777" width="43.44140625" customWidth="1"/>
    <col min="11778" max="11778" width="10" customWidth="1"/>
    <col min="11779" max="11779" width="10.33203125" customWidth="1"/>
    <col min="11780" max="11780" width="9.88671875" customWidth="1"/>
    <col min="11781" max="11789" width="10.33203125" customWidth="1"/>
    <col min="11790" max="11790" width="12.6640625" customWidth="1"/>
    <col min="11791" max="11791" width="11.44140625" customWidth="1"/>
    <col min="11792" max="11792" width="11.88671875" customWidth="1"/>
    <col min="11794" max="11794" width="9.33203125" bestFit="1" customWidth="1"/>
    <col min="11795" max="11795" width="9.88671875" bestFit="1" customWidth="1"/>
    <col min="11796" max="11796" width="9.33203125" bestFit="1" customWidth="1"/>
    <col min="12031" max="12031" width="8" customWidth="1"/>
    <col min="12032" max="12032" width="11.33203125" customWidth="1"/>
    <col min="12033" max="12033" width="43.44140625" customWidth="1"/>
    <col min="12034" max="12034" width="10" customWidth="1"/>
    <col min="12035" max="12035" width="10.33203125" customWidth="1"/>
    <col min="12036" max="12036" width="9.88671875" customWidth="1"/>
    <col min="12037" max="12045" width="10.33203125" customWidth="1"/>
    <col min="12046" max="12046" width="12.6640625" customWidth="1"/>
    <col min="12047" max="12047" width="11.44140625" customWidth="1"/>
    <col min="12048" max="12048" width="11.88671875" customWidth="1"/>
    <col min="12050" max="12050" width="9.33203125" bestFit="1" customWidth="1"/>
    <col min="12051" max="12051" width="9.88671875" bestFit="1" customWidth="1"/>
    <col min="12052" max="12052" width="9.33203125" bestFit="1" customWidth="1"/>
    <col min="12287" max="12287" width="8" customWidth="1"/>
    <col min="12288" max="12288" width="11.33203125" customWidth="1"/>
    <col min="12289" max="12289" width="43.44140625" customWidth="1"/>
    <col min="12290" max="12290" width="10" customWidth="1"/>
    <col min="12291" max="12291" width="10.33203125" customWidth="1"/>
    <col min="12292" max="12292" width="9.88671875" customWidth="1"/>
    <col min="12293" max="12301" width="10.33203125" customWidth="1"/>
    <col min="12302" max="12302" width="12.6640625" customWidth="1"/>
    <col min="12303" max="12303" width="11.44140625" customWidth="1"/>
    <col min="12304" max="12304" width="11.88671875" customWidth="1"/>
    <col min="12306" max="12306" width="9.33203125" bestFit="1" customWidth="1"/>
    <col min="12307" max="12307" width="9.88671875" bestFit="1" customWidth="1"/>
    <col min="12308" max="12308" width="9.33203125" bestFit="1" customWidth="1"/>
    <col min="12543" max="12543" width="8" customWidth="1"/>
    <col min="12544" max="12544" width="11.33203125" customWidth="1"/>
    <col min="12545" max="12545" width="43.44140625" customWidth="1"/>
    <col min="12546" max="12546" width="10" customWidth="1"/>
    <col min="12547" max="12547" width="10.33203125" customWidth="1"/>
    <col min="12548" max="12548" width="9.88671875" customWidth="1"/>
    <col min="12549" max="12557" width="10.33203125" customWidth="1"/>
    <col min="12558" max="12558" width="12.6640625" customWidth="1"/>
    <col min="12559" max="12559" width="11.44140625" customWidth="1"/>
    <col min="12560" max="12560" width="11.88671875" customWidth="1"/>
    <col min="12562" max="12562" width="9.33203125" bestFit="1" customWidth="1"/>
    <col min="12563" max="12563" width="9.88671875" bestFit="1" customWidth="1"/>
    <col min="12564" max="12564" width="9.33203125" bestFit="1" customWidth="1"/>
    <col min="12799" max="12799" width="8" customWidth="1"/>
    <col min="12800" max="12800" width="11.33203125" customWidth="1"/>
    <col min="12801" max="12801" width="43.44140625" customWidth="1"/>
    <col min="12802" max="12802" width="10" customWidth="1"/>
    <col min="12803" max="12803" width="10.33203125" customWidth="1"/>
    <col min="12804" max="12804" width="9.88671875" customWidth="1"/>
    <col min="12805" max="12813" width="10.33203125" customWidth="1"/>
    <col min="12814" max="12814" width="12.6640625" customWidth="1"/>
    <col min="12815" max="12815" width="11.44140625" customWidth="1"/>
    <col min="12816" max="12816" width="11.88671875" customWidth="1"/>
    <col min="12818" max="12818" width="9.33203125" bestFit="1" customWidth="1"/>
    <col min="12819" max="12819" width="9.88671875" bestFit="1" customWidth="1"/>
    <col min="12820" max="12820" width="9.33203125" bestFit="1" customWidth="1"/>
    <col min="13055" max="13055" width="8" customWidth="1"/>
    <col min="13056" max="13056" width="11.33203125" customWidth="1"/>
    <col min="13057" max="13057" width="43.44140625" customWidth="1"/>
    <col min="13058" max="13058" width="10" customWidth="1"/>
    <col min="13059" max="13059" width="10.33203125" customWidth="1"/>
    <col min="13060" max="13060" width="9.88671875" customWidth="1"/>
    <col min="13061" max="13069" width="10.33203125" customWidth="1"/>
    <col min="13070" max="13070" width="12.6640625" customWidth="1"/>
    <col min="13071" max="13071" width="11.44140625" customWidth="1"/>
    <col min="13072" max="13072" width="11.88671875" customWidth="1"/>
    <col min="13074" max="13074" width="9.33203125" bestFit="1" customWidth="1"/>
    <col min="13075" max="13075" width="9.88671875" bestFit="1" customWidth="1"/>
    <col min="13076" max="13076" width="9.33203125" bestFit="1" customWidth="1"/>
    <col min="13311" max="13311" width="8" customWidth="1"/>
    <col min="13312" max="13312" width="11.33203125" customWidth="1"/>
    <col min="13313" max="13313" width="43.44140625" customWidth="1"/>
    <col min="13314" max="13314" width="10" customWidth="1"/>
    <col min="13315" max="13315" width="10.33203125" customWidth="1"/>
    <col min="13316" max="13316" width="9.88671875" customWidth="1"/>
    <col min="13317" max="13325" width="10.33203125" customWidth="1"/>
    <col min="13326" max="13326" width="12.6640625" customWidth="1"/>
    <col min="13327" max="13327" width="11.44140625" customWidth="1"/>
    <col min="13328" max="13328" width="11.88671875" customWidth="1"/>
    <col min="13330" max="13330" width="9.33203125" bestFit="1" customWidth="1"/>
    <col min="13331" max="13331" width="9.88671875" bestFit="1" customWidth="1"/>
    <col min="13332" max="13332" width="9.33203125" bestFit="1" customWidth="1"/>
    <col min="13567" max="13567" width="8" customWidth="1"/>
    <col min="13568" max="13568" width="11.33203125" customWidth="1"/>
    <col min="13569" max="13569" width="43.44140625" customWidth="1"/>
    <col min="13570" max="13570" width="10" customWidth="1"/>
    <col min="13571" max="13571" width="10.33203125" customWidth="1"/>
    <col min="13572" max="13572" width="9.88671875" customWidth="1"/>
    <col min="13573" max="13581" width="10.33203125" customWidth="1"/>
    <col min="13582" max="13582" width="12.6640625" customWidth="1"/>
    <col min="13583" max="13583" width="11.44140625" customWidth="1"/>
    <col min="13584" max="13584" width="11.88671875" customWidth="1"/>
    <col min="13586" max="13586" width="9.33203125" bestFit="1" customWidth="1"/>
    <col min="13587" max="13587" width="9.88671875" bestFit="1" customWidth="1"/>
    <col min="13588" max="13588" width="9.33203125" bestFit="1" customWidth="1"/>
    <col min="13823" max="13823" width="8" customWidth="1"/>
    <col min="13824" max="13824" width="11.33203125" customWidth="1"/>
    <col min="13825" max="13825" width="43.44140625" customWidth="1"/>
    <col min="13826" max="13826" width="10" customWidth="1"/>
    <col min="13827" max="13827" width="10.33203125" customWidth="1"/>
    <col min="13828" max="13828" width="9.88671875" customWidth="1"/>
    <col min="13829" max="13837" width="10.33203125" customWidth="1"/>
    <col min="13838" max="13838" width="12.6640625" customWidth="1"/>
    <col min="13839" max="13839" width="11.44140625" customWidth="1"/>
    <col min="13840" max="13840" width="11.88671875" customWidth="1"/>
    <col min="13842" max="13842" width="9.33203125" bestFit="1" customWidth="1"/>
    <col min="13843" max="13843" width="9.88671875" bestFit="1" customWidth="1"/>
    <col min="13844" max="13844" width="9.33203125" bestFit="1" customWidth="1"/>
    <col min="14079" max="14079" width="8" customWidth="1"/>
    <col min="14080" max="14080" width="11.33203125" customWidth="1"/>
    <col min="14081" max="14081" width="43.44140625" customWidth="1"/>
    <col min="14082" max="14082" width="10" customWidth="1"/>
    <col min="14083" max="14083" width="10.33203125" customWidth="1"/>
    <col min="14084" max="14084" width="9.88671875" customWidth="1"/>
    <col min="14085" max="14093" width="10.33203125" customWidth="1"/>
    <col min="14094" max="14094" width="12.6640625" customWidth="1"/>
    <col min="14095" max="14095" width="11.44140625" customWidth="1"/>
    <col min="14096" max="14096" width="11.88671875" customWidth="1"/>
    <col min="14098" max="14098" width="9.33203125" bestFit="1" customWidth="1"/>
    <col min="14099" max="14099" width="9.88671875" bestFit="1" customWidth="1"/>
    <col min="14100" max="14100" width="9.33203125" bestFit="1" customWidth="1"/>
    <col min="14335" max="14335" width="8" customWidth="1"/>
    <col min="14336" max="14336" width="11.33203125" customWidth="1"/>
    <col min="14337" max="14337" width="43.44140625" customWidth="1"/>
    <col min="14338" max="14338" width="10" customWidth="1"/>
    <col min="14339" max="14339" width="10.33203125" customWidth="1"/>
    <col min="14340" max="14340" width="9.88671875" customWidth="1"/>
    <col min="14341" max="14349" width="10.33203125" customWidth="1"/>
    <col min="14350" max="14350" width="12.6640625" customWidth="1"/>
    <col min="14351" max="14351" width="11.44140625" customWidth="1"/>
    <col min="14352" max="14352" width="11.88671875" customWidth="1"/>
    <col min="14354" max="14354" width="9.33203125" bestFit="1" customWidth="1"/>
    <col min="14355" max="14355" width="9.88671875" bestFit="1" customWidth="1"/>
    <col min="14356" max="14356" width="9.33203125" bestFit="1" customWidth="1"/>
    <col min="14591" max="14591" width="8" customWidth="1"/>
    <col min="14592" max="14592" width="11.33203125" customWidth="1"/>
    <col min="14593" max="14593" width="43.44140625" customWidth="1"/>
    <col min="14594" max="14594" width="10" customWidth="1"/>
    <col min="14595" max="14595" width="10.33203125" customWidth="1"/>
    <col min="14596" max="14596" width="9.88671875" customWidth="1"/>
    <col min="14597" max="14605" width="10.33203125" customWidth="1"/>
    <col min="14606" max="14606" width="12.6640625" customWidth="1"/>
    <col min="14607" max="14607" width="11.44140625" customWidth="1"/>
    <col min="14608" max="14608" width="11.88671875" customWidth="1"/>
    <col min="14610" max="14610" width="9.33203125" bestFit="1" customWidth="1"/>
    <col min="14611" max="14611" width="9.88671875" bestFit="1" customWidth="1"/>
    <col min="14612" max="14612" width="9.33203125" bestFit="1" customWidth="1"/>
    <col min="14847" max="14847" width="8" customWidth="1"/>
    <col min="14848" max="14848" width="11.33203125" customWidth="1"/>
    <col min="14849" max="14849" width="43.44140625" customWidth="1"/>
    <col min="14850" max="14850" width="10" customWidth="1"/>
    <col min="14851" max="14851" width="10.33203125" customWidth="1"/>
    <col min="14852" max="14852" width="9.88671875" customWidth="1"/>
    <col min="14853" max="14861" width="10.33203125" customWidth="1"/>
    <col min="14862" max="14862" width="12.6640625" customWidth="1"/>
    <col min="14863" max="14863" width="11.44140625" customWidth="1"/>
    <col min="14864" max="14864" width="11.88671875" customWidth="1"/>
    <col min="14866" max="14866" width="9.33203125" bestFit="1" customWidth="1"/>
    <col min="14867" max="14867" width="9.88671875" bestFit="1" customWidth="1"/>
    <col min="14868" max="14868" width="9.33203125" bestFit="1" customWidth="1"/>
    <col min="15103" max="15103" width="8" customWidth="1"/>
    <col min="15104" max="15104" width="11.33203125" customWidth="1"/>
    <col min="15105" max="15105" width="43.44140625" customWidth="1"/>
    <col min="15106" max="15106" width="10" customWidth="1"/>
    <col min="15107" max="15107" width="10.33203125" customWidth="1"/>
    <col min="15108" max="15108" width="9.88671875" customWidth="1"/>
    <col min="15109" max="15117" width="10.33203125" customWidth="1"/>
    <col min="15118" max="15118" width="12.6640625" customWidth="1"/>
    <col min="15119" max="15119" width="11.44140625" customWidth="1"/>
    <col min="15120" max="15120" width="11.88671875" customWidth="1"/>
    <col min="15122" max="15122" width="9.33203125" bestFit="1" customWidth="1"/>
    <col min="15123" max="15123" width="9.88671875" bestFit="1" customWidth="1"/>
    <col min="15124" max="15124" width="9.33203125" bestFit="1" customWidth="1"/>
    <col min="15359" max="15359" width="8" customWidth="1"/>
    <col min="15360" max="15360" width="11.33203125" customWidth="1"/>
    <col min="15361" max="15361" width="43.44140625" customWidth="1"/>
    <col min="15362" max="15362" width="10" customWidth="1"/>
    <col min="15363" max="15363" width="10.33203125" customWidth="1"/>
    <col min="15364" max="15364" width="9.88671875" customWidth="1"/>
    <col min="15365" max="15373" width="10.33203125" customWidth="1"/>
    <col min="15374" max="15374" width="12.6640625" customWidth="1"/>
    <col min="15375" max="15375" width="11.44140625" customWidth="1"/>
    <col min="15376" max="15376" width="11.88671875" customWidth="1"/>
    <col min="15378" max="15378" width="9.33203125" bestFit="1" customWidth="1"/>
    <col min="15379" max="15379" width="9.88671875" bestFit="1" customWidth="1"/>
    <col min="15380" max="15380" width="9.33203125" bestFit="1" customWidth="1"/>
    <col min="15615" max="15615" width="8" customWidth="1"/>
    <col min="15616" max="15616" width="11.33203125" customWidth="1"/>
    <col min="15617" max="15617" width="43.44140625" customWidth="1"/>
    <col min="15618" max="15618" width="10" customWidth="1"/>
    <col min="15619" max="15619" width="10.33203125" customWidth="1"/>
    <col min="15620" max="15620" width="9.88671875" customWidth="1"/>
    <col min="15621" max="15629" width="10.33203125" customWidth="1"/>
    <col min="15630" max="15630" width="12.6640625" customWidth="1"/>
    <col min="15631" max="15631" width="11.44140625" customWidth="1"/>
    <col min="15632" max="15632" width="11.88671875" customWidth="1"/>
    <col min="15634" max="15634" width="9.33203125" bestFit="1" customWidth="1"/>
    <col min="15635" max="15635" width="9.88671875" bestFit="1" customWidth="1"/>
    <col min="15636" max="15636" width="9.33203125" bestFit="1" customWidth="1"/>
    <col min="15871" max="15871" width="8" customWidth="1"/>
    <col min="15872" max="15872" width="11.33203125" customWidth="1"/>
    <col min="15873" max="15873" width="43.44140625" customWidth="1"/>
    <col min="15874" max="15874" width="10" customWidth="1"/>
    <col min="15875" max="15875" width="10.33203125" customWidth="1"/>
    <col min="15876" max="15876" width="9.88671875" customWidth="1"/>
    <col min="15877" max="15885" width="10.33203125" customWidth="1"/>
    <col min="15886" max="15886" width="12.6640625" customWidth="1"/>
    <col min="15887" max="15887" width="11.44140625" customWidth="1"/>
    <col min="15888" max="15888" width="11.88671875" customWidth="1"/>
    <col min="15890" max="15890" width="9.33203125" bestFit="1" customWidth="1"/>
    <col min="15891" max="15891" width="9.88671875" bestFit="1" customWidth="1"/>
    <col min="15892" max="15892" width="9.33203125" bestFit="1" customWidth="1"/>
    <col min="16127" max="16127" width="8" customWidth="1"/>
    <col min="16128" max="16128" width="11.33203125" customWidth="1"/>
    <col min="16129" max="16129" width="43.44140625" customWidth="1"/>
    <col min="16130" max="16130" width="10" customWidth="1"/>
    <col min="16131" max="16131" width="10.33203125" customWidth="1"/>
    <col min="16132" max="16132" width="9.88671875" customWidth="1"/>
    <col min="16133" max="16141" width="10.33203125" customWidth="1"/>
    <col min="16142" max="16142" width="12.6640625" customWidth="1"/>
    <col min="16143" max="16143" width="11.44140625" customWidth="1"/>
    <col min="16144" max="16144" width="11.88671875" customWidth="1"/>
    <col min="16146" max="16146" width="9.33203125" bestFit="1" customWidth="1"/>
    <col min="16147" max="16147" width="9.88671875" bestFit="1" customWidth="1"/>
    <col min="16148" max="16148" width="9.33203125" bestFit="1" customWidth="1"/>
  </cols>
  <sheetData>
    <row r="1" spans="1:25" x14ac:dyDescent="0.3">
      <c r="A1" s="2" t="s">
        <v>117</v>
      </c>
      <c r="B1" s="3"/>
      <c r="D1" s="53"/>
      <c r="E1" s="54"/>
      <c r="F1" s="54"/>
      <c r="G1" s="54"/>
      <c r="H1" s="54"/>
      <c r="I1" s="54"/>
      <c r="J1" s="54"/>
      <c r="K1" s="54"/>
      <c r="L1" s="54"/>
      <c r="M1" s="54"/>
      <c r="N1" s="53"/>
      <c r="O1" s="53"/>
      <c r="R1" s="36" t="s">
        <v>34</v>
      </c>
    </row>
    <row r="2" spans="1:25" x14ac:dyDescent="0.3">
      <c r="A2" s="4" t="s">
        <v>119</v>
      </c>
      <c r="B2" s="5"/>
      <c r="D2" s="54"/>
      <c r="E2" s="54"/>
      <c r="F2" s="54"/>
      <c r="G2" s="54"/>
      <c r="H2" s="54"/>
      <c r="I2" s="54"/>
      <c r="J2" s="54"/>
      <c r="K2" s="54"/>
      <c r="L2" s="53"/>
      <c r="M2" s="53"/>
      <c r="N2" s="53"/>
      <c r="O2" s="53"/>
    </row>
    <row r="3" spans="1:25" ht="19.2" customHeight="1" x14ac:dyDescent="0.3">
      <c r="A3" s="4"/>
      <c r="B3" s="5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6"/>
      <c r="R3" s="7"/>
    </row>
    <row r="4" spans="1:25" x14ac:dyDescent="0.3">
      <c r="A4" s="8" t="s">
        <v>48</v>
      </c>
      <c r="B4" s="9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6"/>
    </row>
    <row r="5" spans="1:25" s="10" customFormat="1" ht="27" x14ac:dyDescent="0.3">
      <c r="A5" s="37" t="s">
        <v>5</v>
      </c>
      <c r="B5" s="37" t="s">
        <v>35</v>
      </c>
      <c r="C5" s="37" t="s">
        <v>18</v>
      </c>
      <c r="D5" s="55" t="s">
        <v>4</v>
      </c>
      <c r="E5" s="55" t="s">
        <v>2</v>
      </c>
      <c r="F5" s="55" t="s">
        <v>3</v>
      </c>
      <c r="G5" s="55" t="s">
        <v>8</v>
      </c>
      <c r="H5" s="55" t="s">
        <v>9</v>
      </c>
      <c r="I5" s="55" t="s">
        <v>10</v>
      </c>
      <c r="J5" s="55" t="s">
        <v>11</v>
      </c>
      <c r="K5" s="55" t="s">
        <v>12</v>
      </c>
      <c r="L5" s="55" t="s">
        <v>13</v>
      </c>
      <c r="M5" s="55" t="s">
        <v>14</v>
      </c>
      <c r="N5" s="55" t="s">
        <v>15</v>
      </c>
      <c r="O5" s="55" t="s">
        <v>16</v>
      </c>
      <c r="P5" s="55" t="s">
        <v>17</v>
      </c>
      <c r="Q5" s="38" t="s">
        <v>36</v>
      </c>
      <c r="R5" s="38" t="s">
        <v>7</v>
      </c>
    </row>
    <row r="6" spans="1:25" x14ac:dyDescent="0.3">
      <c r="A6" s="11"/>
      <c r="B6" s="12"/>
      <c r="C6" s="13" t="s">
        <v>6</v>
      </c>
      <c r="D6" s="56">
        <f>SUM(D7:D34)</f>
        <v>57537473.403999999</v>
      </c>
      <c r="E6" s="56">
        <f>SUM(E7:E34)</f>
        <v>3781221.7700000005</v>
      </c>
      <c r="F6" s="56">
        <f t="shared" ref="F6:Q6" si="0">SUM(F7:F34)</f>
        <v>4243557.959999999</v>
      </c>
      <c r="G6" s="56">
        <f t="shared" si="0"/>
        <v>4817064.5500000007</v>
      </c>
      <c r="H6" s="56">
        <f t="shared" si="0"/>
        <v>4651655.7700000033</v>
      </c>
      <c r="I6" s="56">
        <f t="shared" si="0"/>
        <v>4834820.97</v>
      </c>
      <c r="J6" s="56">
        <f t="shared" si="0"/>
        <v>4521075.62</v>
      </c>
      <c r="K6" s="56">
        <f t="shared" si="0"/>
        <v>4018591.0500000012</v>
      </c>
      <c r="L6" s="56">
        <f t="shared" si="0"/>
        <v>4616510.7899999982</v>
      </c>
      <c r="M6" s="56">
        <f t="shared" si="0"/>
        <v>4926533.59</v>
      </c>
      <c r="N6" s="56">
        <f t="shared" si="0"/>
        <v>4705779.3099999996</v>
      </c>
      <c r="O6" s="56">
        <f t="shared" si="0"/>
        <v>4911665.0199999996</v>
      </c>
      <c r="P6" s="56">
        <f t="shared" si="0"/>
        <v>6002080.7799999993</v>
      </c>
      <c r="Q6" s="56">
        <f t="shared" si="0"/>
        <v>56030557.180000007</v>
      </c>
      <c r="R6" s="26">
        <f>Q6/D6</f>
        <v>0.97380982975357355</v>
      </c>
      <c r="T6" s="6"/>
      <c r="U6" s="6"/>
      <c r="V6" s="6"/>
      <c r="W6" s="6"/>
      <c r="X6" s="6"/>
      <c r="Y6" s="6"/>
    </row>
    <row r="7" spans="1:25" x14ac:dyDescent="0.3">
      <c r="A7" s="48" t="s">
        <v>52</v>
      </c>
      <c r="B7" s="14" t="s">
        <v>0</v>
      </c>
      <c r="C7" s="49" t="s">
        <v>53</v>
      </c>
      <c r="D7" s="35">
        <v>17860</v>
      </c>
      <c r="E7" s="102">
        <v>0</v>
      </c>
      <c r="F7" s="102">
        <v>0</v>
      </c>
      <c r="G7" s="102">
        <v>0</v>
      </c>
      <c r="H7" s="102">
        <v>0</v>
      </c>
      <c r="I7" s="102">
        <v>0</v>
      </c>
      <c r="J7" s="102">
        <v>0</v>
      </c>
      <c r="K7" s="102">
        <v>0</v>
      </c>
      <c r="L7" s="103">
        <v>17859.580000000002</v>
      </c>
      <c r="M7" s="102">
        <v>0</v>
      </c>
      <c r="N7" s="35">
        <v>0</v>
      </c>
      <c r="O7" s="35">
        <v>0</v>
      </c>
      <c r="P7" s="35">
        <v>0</v>
      </c>
      <c r="Q7" s="27">
        <f>E7+F7+G7+H7+I7+J7+K7+L7+M7+N7+O7+P7</f>
        <v>17859.580000000002</v>
      </c>
      <c r="R7" s="26">
        <f t="shared" ref="R7:R34" si="1">Q7/D7</f>
        <v>0.99997648376259807</v>
      </c>
      <c r="T7" s="6"/>
      <c r="U7" s="6"/>
      <c r="V7" s="6"/>
      <c r="W7" s="6"/>
      <c r="X7" s="6"/>
      <c r="Y7" s="6"/>
    </row>
    <row r="8" spans="1:25" ht="27" x14ac:dyDescent="0.3">
      <c r="A8" s="30">
        <v>1554</v>
      </c>
      <c r="B8" s="14" t="s">
        <v>0</v>
      </c>
      <c r="C8" s="15" t="s">
        <v>19</v>
      </c>
      <c r="D8" s="35">
        <v>1437244</v>
      </c>
      <c r="E8" s="103">
        <v>0</v>
      </c>
      <c r="F8" s="103">
        <v>0</v>
      </c>
      <c r="G8" s="103">
        <v>23828.52</v>
      </c>
      <c r="H8" s="103">
        <v>322181.7</v>
      </c>
      <c r="I8" s="103">
        <v>0</v>
      </c>
      <c r="J8" s="103">
        <v>111645.37</v>
      </c>
      <c r="K8" s="103">
        <v>0</v>
      </c>
      <c r="L8" s="103">
        <v>18975.169999999998</v>
      </c>
      <c r="M8" s="103">
        <v>152589.59</v>
      </c>
      <c r="N8" s="35">
        <v>170941</v>
      </c>
      <c r="O8" s="35">
        <v>0</v>
      </c>
      <c r="P8" s="35">
        <v>259733.12</v>
      </c>
      <c r="Q8" s="27">
        <f t="shared" ref="Q8:Q34" si="2">E8+F8+G8+H8+I8+J8+K8+L8+M8+N8+O8+P8</f>
        <v>1059894.47</v>
      </c>
      <c r="R8" s="26">
        <f t="shared" si="1"/>
        <v>0.7374492222614949</v>
      </c>
      <c r="T8" s="6"/>
    </row>
    <row r="9" spans="1:25" ht="27" x14ac:dyDescent="0.3">
      <c r="A9" s="30">
        <v>1555</v>
      </c>
      <c r="B9" s="14" t="s">
        <v>0</v>
      </c>
      <c r="C9" s="15" t="s">
        <v>20</v>
      </c>
      <c r="D9" s="35">
        <v>94025</v>
      </c>
      <c r="E9" s="103">
        <v>0</v>
      </c>
      <c r="F9" s="103">
        <v>0</v>
      </c>
      <c r="G9" s="103">
        <v>0</v>
      </c>
      <c r="H9" s="103">
        <v>0</v>
      </c>
      <c r="I9" s="103">
        <v>45562.12</v>
      </c>
      <c r="J9" s="103">
        <v>0</v>
      </c>
      <c r="K9" s="103">
        <v>48463.28</v>
      </c>
      <c r="L9" s="103">
        <v>0</v>
      </c>
      <c r="M9" s="103">
        <v>0</v>
      </c>
      <c r="N9" s="35">
        <v>0</v>
      </c>
      <c r="O9" s="35">
        <v>0</v>
      </c>
      <c r="P9" s="35">
        <v>0</v>
      </c>
      <c r="Q9" s="27">
        <f t="shared" si="2"/>
        <v>94025.4</v>
      </c>
      <c r="R9" s="26">
        <f t="shared" si="1"/>
        <v>1.0000042541877159</v>
      </c>
      <c r="T9" s="6"/>
    </row>
    <row r="10" spans="1:25" x14ac:dyDescent="0.3">
      <c r="A10" s="30">
        <v>1551</v>
      </c>
      <c r="B10" s="14" t="s">
        <v>0</v>
      </c>
      <c r="C10" s="15" t="s">
        <v>37</v>
      </c>
      <c r="D10" s="35">
        <v>3202519</v>
      </c>
      <c r="E10" s="103">
        <v>232513.03</v>
      </c>
      <c r="F10" s="103">
        <v>555895.43999999994</v>
      </c>
      <c r="G10" s="103">
        <v>490381.66</v>
      </c>
      <c r="H10" s="103">
        <v>130496.29</v>
      </c>
      <c r="I10" s="103">
        <v>225256.6</v>
      </c>
      <c r="J10" s="103">
        <v>85676.21</v>
      </c>
      <c r="K10" s="103">
        <v>103046.03</v>
      </c>
      <c r="L10" s="103">
        <v>239645.2</v>
      </c>
      <c r="M10" s="103">
        <v>307410.25</v>
      </c>
      <c r="N10" s="35">
        <v>194654.33</v>
      </c>
      <c r="O10" s="35">
        <v>151816.18</v>
      </c>
      <c r="P10" s="35">
        <v>240655.38</v>
      </c>
      <c r="Q10" s="27">
        <f t="shared" si="2"/>
        <v>2957446.6</v>
      </c>
      <c r="R10" s="26">
        <f t="shared" si="1"/>
        <v>0.92347511443335706</v>
      </c>
      <c r="T10" s="6"/>
    </row>
    <row r="11" spans="1:25" x14ac:dyDescent="0.3">
      <c r="A11" s="30">
        <v>1560</v>
      </c>
      <c r="B11" s="14" t="s">
        <v>0</v>
      </c>
      <c r="C11" s="15" t="s">
        <v>38</v>
      </c>
      <c r="D11" s="35">
        <v>230402</v>
      </c>
      <c r="E11" s="103">
        <v>12842.16</v>
      </c>
      <c r="F11" s="102">
        <v>0</v>
      </c>
      <c r="G11" s="102">
        <v>0</v>
      </c>
      <c r="H11" s="103">
        <v>28548</v>
      </c>
      <c r="I11" s="103">
        <v>6152.46</v>
      </c>
      <c r="J11" s="102">
        <v>47480.88</v>
      </c>
      <c r="K11" s="102">
        <v>31799.3</v>
      </c>
      <c r="L11" s="102">
        <v>24302.400000000001</v>
      </c>
      <c r="M11" s="103">
        <v>33402.75</v>
      </c>
      <c r="N11" s="35">
        <v>21252.400000000001</v>
      </c>
      <c r="O11" s="35">
        <v>24622.65</v>
      </c>
      <c r="P11" s="35">
        <v>0</v>
      </c>
      <c r="Q11" s="27">
        <f t="shared" si="2"/>
        <v>230403</v>
      </c>
      <c r="R11" s="26">
        <f t="shared" si="1"/>
        <v>1.000004340240102</v>
      </c>
      <c r="T11" s="6"/>
    </row>
    <row r="12" spans="1:25" x14ac:dyDescent="0.3">
      <c r="A12" s="30">
        <v>4521</v>
      </c>
      <c r="B12" s="14" t="s">
        <v>1</v>
      </c>
      <c r="C12" s="15" t="s">
        <v>54</v>
      </c>
      <c r="D12" s="35">
        <v>194642</v>
      </c>
      <c r="E12" s="103">
        <v>0</v>
      </c>
      <c r="F12" s="103">
        <v>1737.28</v>
      </c>
      <c r="G12" s="103">
        <v>5406.62</v>
      </c>
      <c r="H12" s="103">
        <v>42472.480000000003</v>
      </c>
      <c r="I12" s="103">
        <v>28615.78</v>
      </c>
      <c r="J12" s="103">
        <v>23369.1</v>
      </c>
      <c r="K12" s="103">
        <v>0</v>
      </c>
      <c r="L12" s="103">
        <v>68513.98</v>
      </c>
      <c r="M12" s="103">
        <v>24526.41</v>
      </c>
      <c r="N12" s="35">
        <v>0</v>
      </c>
      <c r="O12" s="35">
        <v>0</v>
      </c>
      <c r="P12" s="35">
        <v>0</v>
      </c>
      <c r="Q12" s="27">
        <f t="shared" si="2"/>
        <v>194641.65</v>
      </c>
      <c r="R12" s="26">
        <f t="shared" si="1"/>
        <v>0.99999820182694377</v>
      </c>
      <c r="T12" s="6"/>
    </row>
    <row r="13" spans="1:25" x14ac:dyDescent="0.3">
      <c r="A13" s="30">
        <v>5002</v>
      </c>
      <c r="B13" s="14" t="s">
        <v>1</v>
      </c>
      <c r="C13" s="15" t="s">
        <v>39</v>
      </c>
      <c r="D13" s="35">
        <v>17421778</v>
      </c>
      <c r="E13" s="51">
        <v>1296434.3899999999</v>
      </c>
      <c r="F13" s="51">
        <v>1295477.5900000001</v>
      </c>
      <c r="G13" s="51">
        <v>1413896.28</v>
      </c>
      <c r="H13" s="51">
        <v>1502074.25</v>
      </c>
      <c r="I13" s="51">
        <v>1470018.0699999989</v>
      </c>
      <c r="J13" s="51">
        <v>1500518.43</v>
      </c>
      <c r="K13" s="51">
        <v>1458834.560000001</v>
      </c>
      <c r="L13" s="51">
        <v>1620250.879999999</v>
      </c>
      <c r="M13" s="51">
        <v>1409115</v>
      </c>
      <c r="N13" s="52">
        <v>1419845.6800000011</v>
      </c>
      <c r="O13" s="52">
        <v>1385839.4999999991</v>
      </c>
      <c r="P13" s="52">
        <v>1653836.94</v>
      </c>
      <c r="Q13" s="27">
        <f t="shared" si="2"/>
        <v>17426141.57</v>
      </c>
      <c r="R13" s="26">
        <f t="shared" si="1"/>
        <v>1.0002504663990093</v>
      </c>
      <c r="T13" s="6"/>
    </row>
    <row r="14" spans="1:25" x14ac:dyDescent="0.3">
      <c r="A14" s="30">
        <v>5003</v>
      </c>
      <c r="B14" s="14" t="s">
        <v>1</v>
      </c>
      <c r="C14" s="15" t="s">
        <v>40</v>
      </c>
      <c r="D14" s="35">
        <v>7242258</v>
      </c>
      <c r="E14" s="51">
        <v>545181.93000000005</v>
      </c>
      <c r="F14" s="51">
        <v>571598.94999999995</v>
      </c>
      <c r="G14" s="51">
        <v>577327.75</v>
      </c>
      <c r="H14" s="51">
        <v>600261.2300000001</v>
      </c>
      <c r="I14" s="51">
        <v>622835.5299999998</v>
      </c>
      <c r="J14" s="51">
        <v>624470.81000000041</v>
      </c>
      <c r="K14" s="51">
        <v>594826.86999999988</v>
      </c>
      <c r="L14" s="51">
        <v>600242.57000000007</v>
      </c>
      <c r="M14" s="51">
        <v>596405.20000000007</v>
      </c>
      <c r="N14" s="52">
        <v>586575.56999999995</v>
      </c>
      <c r="O14" s="52">
        <v>612213.94000000006</v>
      </c>
      <c r="P14" s="52">
        <v>597989.56000000017</v>
      </c>
      <c r="Q14" s="27">
        <f t="shared" si="2"/>
        <v>7129929.910000002</v>
      </c>
      <c r="R14" s="26">
        <f t="shared" si="1"/>
        <v>0.98448990770558054</v>
      </c>
      <c r="T14" s="6"/>
    </row>
    <row r="15" spans="1:25" x14ac:dyDescent="0.3">
      <c r="A15" s="30">
        <v>5005</v>
      </c>
      <c r="B15" s="14" t="s">
        <v>1</v>
      </c>
      <c r="C15" s="15" t="s">
        <v>41</v>
      </c>
      <c r="D15" s="35">
        <v>580796</v>
      </c>
      <c r="E15" s="51">
        <v>23617</v>
      </c>
      <c r="F15" s="51">
        <v>28410</v>
      </c>
      <c r="G15" s="51">
        <v>27337.5</v>
      </c>
      <c r="H15" s="51">
        <v>32151</v>
      </c>
      <c r="I15" s="51">
        <v>46828</v>
      </c>
      <c r="J15" s="51">
        <v>81886</v>
      </c>
      <c r="K15" s="51">
        <v>41840</v>
      </c>
      <c r="L15" s="51">
        <v>39656.339999999997</v>
      </c>
      <c r="M15" s="51">
        <v>77447.600000000006</v>
      </c>
      <c r="N15" s="52">
        <v>67321</v>
      </c>
      <c r="O15" s="52">
        <v>62671</v>
      </c>
      <c r="P15" s="52">
        <v>36366.199999999997</v>
      </c>
      <c r="Q15" s="27">
        <f t="shared" si="2"/>
        <v>565531.6399999999</v>
      </c>
      <c r="R15" s="26">
        <f t="shared" si="1"/>
        <v>0.97371820742567083</v>
      </c>
      <c r="T15" s="6"/>
    </row>
    <row r="16" spans="1:25" x14ac:dyDescent="0.3">
      <c r="A16" s="30">
        <v>5008</v>
      </c>
      <c r="B16" s="14" t="s">
        <v>1</v>
      </c>
      <c r="C16" s="15" t="s">
        <v>42</v>
      </c>
      <c r="D16" s="35">
        <v>715181.99999999988</v>
      </c>
      <c r="E16" s="51">
        <v>3623</v>
      </c>
      <c r="F16" s="51">
        <v>5335</v>
      </c>
      <c r="G16" s="51">
        <v>2243</v>
      </c>
      <c r="H16" s="51">
        <v>31953</v>
      </c>
      <c r="I16" s="51">
        <v>181730</v>
      </c>
      <c r="J16" s="51">
        <v>14115</v>
      </c>
      <c r="K16" s="51">
        <v>8291.7999999999993</v>
      </c>
      <c r="L16" s="51">
        <v>20993.24</v>
      </c>
      <c r="M16" s="51">
        <v>18981</v>
      </c>
      <c r="N16" s="52">
        <v>137159.04999999999</v>
      </c>
      <c r="O16" s="52">
        <v>44638.15</v>
      </c>
      <c r="P16" s="52">
        <v>56892.9</v>
      </c>
      <c r="Q16" s="27">
        <f t="shared" si="2"/>
        <v>525955.14</v>
      </c>
      <c r="R16" s="26">
        <f t="shared" si="1"/>
        <v>0.73541439801337294</v>
      </c>
      <c r="T16" s="6"/>
    </row>
    <row r="17" spans="1:20" x14ac:dyDescent="0.3">
      <c r="A17" s="30">
        <v>5050</v>
      </c>
      <c r="B17" s="14" t="s">
        <v>1</v>
      </c>
      <c r="C17" s="15" t="s">
        <v>21</v>
      </c>
      <c r="D17" s="35">
        <v>63300</v>
      </c>
      <c r="E17" s="51">
        <v>5775.880000000001</v>
      </c>
      <c r="F17" s="51">
        <v>2620.92</v>
      </c>
      <c r="G17" s="51">
        <v>3461.9299999999989</v>
      </c>
      <c r="H17" s="51">
        <v>1724.26</v>
      </c>
      <c r="I17" s="51">
        <v>756.34</v>
      </c>
      <c r="J17" s="51">
        <v>4050.91</v>
      </c>
      <c r="K17" s="51">
        <v>401.84</v>
      </c>
      <c r="L17" s="51">
        <v>1868.74</v>
      </c>
      <c r="M17" s="51">
        <v>2734.15</v>
      </c>
      <c r="N17" s="52">
        <v>8716.66</v>
      </c>
      <c r="O17" s="52">
        <v>8353.5199999999968</v>
      </c>
      <c r="P17" s="52">
        <v>13930.2</v>
      </c>
      <c r="Q17" s="27">
        <f t="shared" si="2"/>
        <v>54395.349999999991</v>
      </c>
      <c r="R17" s="26">
        <f t="shared" si="1"/>
        <v>0.85932622432859385</v>
      </c>
      <c r="T17" s="6"/>
    </row>
    <row r="18" spans="1:20" x14ac:dyDescent="0.3">
      <c r="A18" s="30">
        <v>5060</v>
      </c>
      <c r="B18" s="14" t="s">
        <v>1</v>
      </c>
      <c r="C18" s="15" t="s">
        <v>43</v>
      </c>
      <c r="D18" s="35">
        <v>8555285.4039999954</v>
      </c>
      <c r="E18" s="51">
        <v>636044.85000000091</v>
      </c>
      <c r="F18" s="51">
        <v>646185.12000000023</v>
      </c>
      <c r="G18" s="51">
        <v>687511.64000000048</v>
      </c>
      <c r="H18" s="51">
        <v>725112.85000000102</v>
      </c>
      <c r="I18" s="51">
        <v>726365.92000000027</v>
      </c>
      <c r="J18" s="51">
        <v>750164.10000000021</v>
      </c>
      <c r="K18" s="51">
        <v>710943.23000000056</v>
      </c>
      <c r="L18" s="51">
        <v>767438.39000000013</v>
      </c>
      <c r="M18" s="51">
        <v>707188.14000000025</v>
      </c>
      <c r="N18" s="52">
        <v>708136.76000000013</v>
      </c>
      <c r="O18" s="52">
        <v>704076.17000000097</v>
      </c>
      <c r="P18" s="52">
        <v>785377.83000000042</v>
      </c>
      <c r="Q18" s="27">
        <f t="shared" si="2"/>
        <v>8554545.0000000056</v>
      </c>
      <c r="R18" s="26">
        <f t="shared" si="1"/>
        <v>0.99991345654001873</v>
      </c>
      <c r="T18" s="6"/>
    </row>
    <row r="19" spans="1:20" x14ac:dyDescent="0.3">
      <c r="A19" s="30">
        <v>5500</v>
      </c>
      <c r="B19" s="14" t="s">
        <v>1</v>
      </c>
      <c r="C19" s="15" t="s">
        <v>22</v>
      </c>
      <c r="D19" s="35">
        <v>1195340</v>
      </c>
      <c r="E19" s="51">
        <v>92293.649999999965</v>
      </c>
      <c r="F19" s="51">
        <v>92751.979999999923</v>
      </c>
      <c r="G19" s="51">
        <v>93859.660000000062</v>
      </c>
      <c r="H19" s="51">
        <v>98481.19</v>
      </c>
      <c r="I19" s="51">
        <v>84643.129999999917</v>
      </c>
      <c r="J19" s="51">
        <v>83508.490000000005</v>
      </c>
      <c r="K19" s="51">
        <v>51727.870000000032</v>
      </c>
      <c r="L19" s="51">
        <v>58864.959999999977</v>
      </c>
      <c r="M19" s="51">
        <v>94384.609999999899</v>
      </c>
      <c r="N19" s="52">
        <v>107122.7800000001</v>
      </c>
      <c r="O19" s="52">
        <v>182669.48</v>
      </c>
      <c r="P19" s="52">
        <v>156635.22000000009</v>
      </c>
      <c r="Q19" s="27">
        <f t="shared" si="2"/>
        <v>1196943.02</v>
      </c>
      <c r="R19" s="26">
        <f t="shared" si="1"/>
        <v>1.0013410577743571</v>
      </c>
      <c r="T19" s="6"/>
    </row>
    <row r="20" spans="1:20" x14ac:dyDescent="0.3">
      <c r="A20" s="30">
        <v>5503</v>
      </c>
      <c r="B20" s="14" t="s">
        <v>1</v>
      </c>
      <c r="C20" s="15" t="s">
        <v>23</v>
      </c>
      <c r="D20" s="35">
        <v>200399.99999999991</v>
      </c>
      <c r="E20" s="51">
        <v>10703.86</v>
      </c>
      <c r="F20" s="51">
        <v>5125.75</v>
      </c>
      <c r="G20" s="51">
        <v>2389.5700000000002</v>
      </c>
      <c r="H20" s="51">
        <v>6660.7699999999986</v>
      </c>
      <c r="I20" s="51">
        <v>23240.63</v>
      </c>
      <c r="J20" s="51">
        <v>20915.98</v>
      </c>
      <c r="K20" s="51">
        <v>33919.21</v>
      </c>
      <c r="L20" s="51">
        <v>20719.62</v>
      </c>
      <c r="M20" s="51">
        <v>25788.04</v>
      </c>
      <c r="N20" s="52">
        <v>26424.79</v>
      </c>
      <c r="O20" s="52">
        <v>12655.83</v>
      </c>
      <c r="P20" s="52">
        <v>3076.01</v>
      </c>
      <c r="Q20" s="27">
        <f t="shared" si="2"/>
        <v>191620.06</v>
      </c>
      <c r="R20" s="26">
        <f t="shared" si="1"/>
        <v>0.95618792415169707</v>
      </c>
      <c r="T20" s="6"/>
    </row>
    <row r="21" spans="1:20" x14ac:dyDescent="0.3">
      <c r="A21" s="30">
        <v>5504</v>
      </c>
      <c r="B21" s="14" t="s">
        <v>1</v>
      </c>
      <c r="C21" s="15" t="s">
        <v>44</v>
      </c>
      <c r="D21" s="35">
        <v>129000</v>
      </c>
      <c r="E21" s="51">
        <v>9113.3799999999992</v>
      </c>
      <c r="F21" s="51">
        <v>9148.869999999999</v>
      </c>
      <c r="G21" s="51">
        <v>15010.31</v>
      </c>
      <c r="H21" s="51">
        <v>9104.89</v>
      </c>
      <c r="I21" s="51">
        <v>8364.36</v>
      </c>
      <c r="J21" s="51">
        <v>10564.6</v>
      </c>
      <c r="K21" s="51">
        <v>7745.4199999999983</v>
      </c>
      <c r="L21" s="51">
        <v>35</v>
      </c>
      <c r="M21" s="51">
        <v>15331.16</v>
      </c>
      <c r="N21" s="52">
        <v>18005.919999999998</v>
      </c>
      <c r="O21" s="52">
        <v>15290.36</v>
      </c>
      <c r="P21" s="52">
        <v>11285.85</v>
      </c>
      <c r="Q21" s="27">
        <f t="shared" si="2"/>
        <v>129000.12</v>
      </c>
      <c r="R21" s="26">
        <f t="shared" si="1"/>
        <v>1.0000009302325581</v>
      </c>
      <c r="T21" s="6"/>
    </row>
    <row r="22" spans="1:20" x14ac:dyDescent="0.3">
      <c r="A22" s="30">
        <v>5511</v>
      </c>
      <c r="B22" s="14" t="s">
        <v>1</v>
      </c>
      <c r="C22" s="15" t="s">
        <v>24</v>
      </c>
      <c r="D22" s="35">
        <v>3481908</v>
      </c>
      <c r="E22" s="51">
        <v>350238.14</v>
      </c>
      <c r="F22" s="51">
        <v>310558.15000000002</v>
      </c>
      <c r="G22" s="51">
        <v>314761.31999999972</v>
      </c>
      <c r="H22" s="51">
        <v>260369.6800000002</v>
      </c>
      <c r="I22" s="51">
        <v>232741.72999999981</v>
      </c>
      <c r="J22" s="51">
        <v>268935.23999999982</v>
      </c>
      <c r="K22" s="51">
        <v>206789.01000000021</v>
      </c>
      <c r="L22" s="51">
        <v>251715.62999999989</v>
      </c>
      <c r="M22" s="51">
        <v>290037.38000000041</v>
      </c>
      <c r="N22" s="52">
        <v>281574.05999999971</v>
      </c>
      <c r="O22" s="52">
        <v>319025.93</v>
      </c>
      <c r="P22" s="52">
        <v>367587.89999999932</v>
      </c>
      <c r="Q22" s="27">
        <f t="shared" si="2"/>
        <v>3454334.169999999</v>
      </c>
      <c r="R22" s="26">
        <f t="shared" si="1"/>
        <v>0.99208082752330018</v>
      </c>
      <c r="T22" s="6"/>
    </row>
    <row r="23" spans="1:20" x14ac:dyDescent="0.3">
      <c r="A23" s="30">
        <v>5513</v>
      </c>
      <c r="B23" s="14" t="s">
        <v>1</v>
      </c>
      <c r="C23" s="15" t="s">
        <v>45</v>
      </c>
      <c r="D23" s="35">
        <v>3855395.9999999991</v>
      </c>
      <c r="E23" s="51">
        <v>223313.54999999981</v>
      </c>
      <c r="F23" s="51">
        <v>286020.82999999978</v>
      </c>
      <c r="G23" s="51">
        <v>322394.42</v>
      </c>
      <c r="H23" s="51">
        <v>411351.75</v>
      </c>
      <c r="I23" s="51">
        <v>403684.13000000041</v>
      </c>
      <c r="J23" s="51">
        <v>286845.33000000019</v>
      </c>
      <c r="K23" s="51">
        <v>173511.12000000011</v>
      </c>
      <c r="L23" s="51">
        <v>210013.4899999995</v>
      </c>
      <c r="M23" s="51">
        <v>284604.31000000011</v>
      </c>
      <c r="N23" s="52">
        <v>286282.32000000012</v>
      </c>
      <c r="O23" s="52">
        <v>269174.71999999962</v>
      </c>
      <c r="P23" s="52">
        <v>552722.27999999933</v>
      </c>
      <c r="Q23" s="27">
        <f t="shared" si="2"/>
        <v>3709918.2499999991</v>
      </c>
      <c r="R23" s="26">
        <f t="shared" si="1"/>
        <v>0.96226645719402104</v>
      </c>
      <c r="T23" s="6"/>
    </row>
    <row r="24" spans="1:20" x14ac:dyDescent="0.3">
      <c r="A24" s="30">
        <v>5514</v>
      </c>
      <c r="B24" s="14" t="s">
        <v>1</v>
      </c>
      <c r="C24" s="15" t="s">
        <v>25</v>
      </c>
      <c r="D24" s="35">
        <v>988000</v>
      </c>
      <c r="E24" s="51">
        <v>19181.23</v>
      </c>
      <c r="F24" s="51">
        <v>40120.5</v>
      </c>
      <c r="G24" s="51">
        <v>63229.400000000009</v>
      </c>
      <c r="H24" s="51">
        <v>62703.440000000017</v>
      </c>
      <c r="I24" s="51">
        <v>146010.95000000001</v>
      </c>
      <c r="J24" s="51">
        <v>36403.170000000013</v>
      </c>
      <c r="K24" s="51">
        <v>84011.739999999976</v>
      </c>
      <c r="L24" s="51">
        <v>221508.11999999991</v>
      </c>
      <c r="M24" s="51">
        <v>76052.64999999998</v>
      </c>
      <c r="N24" s="52">
        <v>37314.580000000009</v>
      </c>
      <c r="O24" s="52">
        <v>67806.829999999987</v>
      </c>
      <c r="P24" s="52">
        <v>73590.559999999983</v>
      </c>
      <c r="Q24" s="27">
        <f t="shared" si="2"/>
        <v>927933.16999999981</v>
      </c>
      <c r="R24" s="26">
        <f t="shared" si="1"/>
        <v>0.93920361336032365</v>
      </c>
      <c r="T24" s="6"/>
    </row>
    <row r="25" spans="1:20" ht="27" x14ac:dyDescent="0.3">
      <c r="A25" s="30">
        <v>5515</v>
      </c>
      <c r="B25" s="14" t="s">
        <v>1</v>
      </c>
      <c r="C25" s="15" t="s">
        <v>26</v>
      </c>
      <c r="D25" s="35">
        <v>1236537</v>
      </c>
      <c r="E25" s="51">
        <v>43603.040000000001</v>
      </c>
      <c r="F25" s="51">
        <v>53706.970000000008</v>
      </c>
      <c r="G25" s="51">
        <v>176195.7</v>
      </c>
      <c r="H25" s="51">
        <v>33039.359999999993</v>
      </c>
      <c r="I25" s="51">
        <v>46938.660000000033</v>
      </c>
      <c r="J25" s="51">
        <v>70889.900000000009</v>
      </c>
      <c r="K25" s="51">
        <v>64519.279999999992</v>
      </c>
      <c r="L25" s="51">
        <v>35252.300000000003</v>
      </c>
      <c r="M25" s="51">
        <v>63234.720000000023</v>
      </c>
      <c r="N25" s="52">
        <v>84396.209999999992</v>
      </c>
      <c r="O25" s="52">
        <v>274452.03000000003</v>
      </c>
      <c r="P25" s="52">
        <v>232571.60999999981</v>
      </c>
      <c r="Q25" s="27">
        <f t="shared" si="2"/>
        <v>1178799.7799999998</v>
      </c>
      <c r="R25" s="26">
        <f t="shared" si="1"/>
        <v>0.95330732521550088</v>
      </c>
      <c r="T25" s="6"/>
    </row>
    <row r="26" spans="1:20" x14ac:dyDescent="0.3">
      <c r="A26" s="30">
        <v>5521</v>
      </c>
      <c r="B26" s="14" t="s">
        <v>1</v>
      </c>
      <c r="C26" s="15" t="s">
        <v>27</v>
      </c>
      <c r="D26" s="35">
        <v>2294920</v>
      </c>
      <c r="E26" s="51">
        <v>122950.4999999999</v>
      </c>
      <c r="F26" s="51">
        <v>122190.28999999991</v>
      </c>
      <c r="G26" s="51">
        <v>399330.44000000018</v>
      </c>
      <c r="H26" s="51">
        <v>149594.32999999999</v>
      </c>
      <c r="I26" s="51">
        <v>178134.11000000019</v>
      </c>
      <c r="J26" s="51">
        <v>148075.12000000011</v>
      </c>
      <c r="K26" s="51">
        <v>160682.66000000009</v>
      </c>
      <c r="L26" s="51">
        <v>165891.2600000001</v>
      </c>
      <c r="M26" s="51">
        <v>354809.4499999999</v>
      </c>
      <c r="N26" s="52">
        <v>194945.39999999979</v>
      </c>
      <c r="O26" s="52">
        <v>210200.19</v>
      </c>
      <c r="P26" s="52">
        <v>150361.0000000002</v>
      </c>
      <c r="Q26" s="27">
        <f t="shared" si="2"/>
        <v>2357164.75</v>
      </c>
      <c r="R26" s="26">
        <f t="shared" si="1"/>
        <v>1.0271228408833424</v>
      </c>
      <c r="T26" s="6"/>
    </row>
    <row r="27" spans="1:20" x14ac:dyDescent="0.3">
      <c r="A27" s="30">
        <v>5522</v>
      </c>
      <c r="B27" s="14" t="s">
        <v>1</v>
      </c>
      <c r="C27" s="15" t="s">
        <v>28</v>
      </c>
      <c r="D27" s="35">
        <v>890349.99999999977</v>
      </c>
      <c r="E27" s="51">
        <v>11378.38</v>
      </c>
      <c r="F27" s="51">
        <v>7757.8099999999986</v>
      </c>
      <c r="G27" s="51">
        <v>9659.32</v>
      </c>
      <c r="H27" s="51">
        <v>7955.2000000000007</v>
      </c>
      <c r="I27" s="51">
        <v>31272.999999999989</v>
      </c>
      <c r="J27" s="51">
        <v>10381.82</v>
      </c>
      <c r="K27" s="51">
        <v>6428.7800000000007</v>
      </c>
      <c r="L27" s="51">
        <v>17398.71</v>
      </c>
      <c r="M27" s="51">
        <v>23172.14000000001</v>
      </c>
      <c r="N27" s="52">
        <v>32928.14</v>
      </c>
      <c r="O27" s="52">
        <v>263656.27</v>
      </c>
      <c r="P27" s="52">
        <v>528090.73999999987</v>
      </c>
      <c r="Q27" s="27">
        <f t="shared" si="2"/>
        <v>950080.30999999982</v>
      </c>
      <c r="R27" s="26">
        <f t="shared" si="1"/>
        <v>1.0670863256022913</v>
      </c>
      <c r="T27" s="6"/>
    </row>
    <row r="28" spans="1:20" x14ac:dyDescent="0.3">
      <c r="A28" s="30">
        <v>5524</v>
      </c>
      <c r="B28" s="14" t="s">
        <v>1</v>
      </c>
      <c r="C28" s="15" t="s">
        <v>29</v>
      </c>
      <c r="D28" s="35">
        <v>1989238</v>
      </c>
      <c r="E28" s="51">
        <v>63596.079999999987</v>
      </c>
      <c r="F28" s="51">
        <v>70358.739999999962</v>
      </c>
      <c r="G28" s="51">
        <v>82567.039999999979</v>
      </c>
      <c r="H28" s="51">
        <v>105748.02000000011</v>
      </c>
      <c r="I28" s="51">
        <v>203417.25000000009</v>
      </c>
      <c r="J28" s="51">
        <v>122757.75999999999</v>
      </c>
      <c r="K28" s="51">
        <v>162710.44</v>
      </c>
      <c r="L28" s="51">
        <v>157492.6699999999</v>
      </c>
      <c r="M28" s="51">
        <v>189088</v>
      </c>
      <c r="N28" s="52">
        <v>149396.56</v>
      </c>
      <c r="O28" s="52">
        <v>179685.02000000011</v>
      </c>
      <c r="P28" s="52">
        <v>140286.21</v>
      </c>
      <c r="Q28" s="27">
        <f t="shared" si="2"/>
        <v>1627103.79</v>
      </c>
      <c r="R28" s="26">
        <f t="shared" si="1"/>
        <v>0.81795330171653668</v>
      </c>
      <c r="T28" s="6"/>
    </row>
    <row r="29" spans="1:20" x14ac:dyDescent="0.3">
      <c r="A29" s="30">
        <v>5525</v>
      </c>
      <c r="B29" s="14" t="s">
        <v>1</v>
      </c>
      <c r="C29" s="15" t="s">
        <v>30</v>
      </c>
      <c r="D29" s="35">
        <v>171000</v>
      </c>
      <c r="E29" s="51">
        <v>19769.87</v>
      </c>
      <c r="F29" s="51">
        <v>12381.61</v>
      </c>
      <c r="G29" s="51">
        <v>2154.88</v>
      </c>
      <c r="H29" s="51">
        <v>1529.88</v>
      </c>
      <c r="I29" s="51">
        <v>4478.6400000000003</v>
      </c>
      <c r="J29" s="51">
        <v>92691.62000000001</v>
      </c>
      <c r="K29" s="51">
        <v>3566.12</v>
      </c>
      <c r="L29" s="51">
        <v>496.52</v>
      </c>
      <c r="M29" s="51">
        <v>0</v>
      </c>
      <c r="N29" s="52">
        <v>295</v>
      </c>
      <c r="O29" s="52">
        <v>28862.85</v>
      </c>
      <c r="P29" s="52">
        <v>4349.2299999999996</v>
      </c>
      <c r="Q29" s="27">
        <f t="shared" si="2"/>
        <v>170576.22</v>
      </c>
      <c r="R29" s="26">
        <f t="shared" si="1"/>
        <v>0.99752175438596491</v>
      </c>
      <c r="T29" s="6"/>
    </row>
    <row r="30" spans="1:20" x14ac:dyDescent="0.3">
      <c r="A30" s="30">
        <v>5531</v>
      </c>
      <c r="B30" s="14" t="s">
        <v>1</v>
      </c>
      <c r="C30" s="15" t="s">
        <v>31</v>
      </c>
      <c r="D30" s="35">
        <v>79140</v>
      </c>
      <c r="E30" s="51">
        <v>434</v>
      </c>
      <c r="F30" s="51">
        <v>860.4</v>
      </c>
      <c r="G30" s="51">
        <v>465.95</v>
      </c>
      <c r="H30" s="51">
        <v>767.86999999999989</v>
      </c>
      <c r="I30" s="51">
        <v>2037.15</v>
      </c>
      <c r="J30" s="51">
        <v>1213.18</v>
      </c>
      <c r="K30" s="51">
        <v>25.77</v>
      </c>
      <c r="L30" s="51">
        <v>6657.5099999999993</v>
      </c>
      <c r="M30" s="51">
        <v>2240.89</v>
      </c>
      <c r="N30" s="52">
        <v>30676.1</v>
      </c>
      <c r="O30" s="52">
        <v>22467.84</v>
      </c>
      <c r="P30" s="52">
        <v>40869</v>
      </c>
      <c r="Q30" s="27">
        <f t="shared" si="2"/>
        <v>108715.66</v>
      </c>
      <c r="R30" s="26">
        <f t="shared" si="1"/>
        <v>1.3737131665403084</v>
      </c>
      <c r="T30" s="6"/>
    </row>
    <row r="31" spans="1:20" x14ac:dyDescent="0.3">
      <c r="A31" s="30">
        <v>5532</v>
      </c>
      <c r="B31" s="14" t="s">
        <v>1</v>
      </c>
      <c r="C31" s="15" t="s">
        <v>46</v>
      </c>
      <c r="D31" s="35">
        <v>513515</v>
      </c>
      <c r="E31" s="51">
        <v>7133.170000000001</v>
      </c>
      <c r="F31" s="51">
        <v>68994.12</v>
      </c>
      <c r="G31" s="51">
        <v>35111.730000000003</v>
      </c>
      <c r="H31" s="51">
        <v>13096.05</v>
      </c>
      <c r="I31" s="51">
        <v>53797.23</v>
      </c>
      <c r="J31" s="51">
        <v>50073.35</v>
      </c>
      <c r="K31" s="51">
        <v>14480.16</v>
      </c>
      <c r="L31" s="51">
        <v>1903.73</v>
      </c>
      <c r="M31" s="51">
        <v>105785.22</v>
      </c>
      <c r="N31" s="52">
        <v>45528.780000000013</v>
      </c>
      <c r="O31" s="52">
        <v>18090.849999999999</v>
      </c>
      <c r="P31" s="52">
        <v>30697.55000000001</v>
      </c>
      <c r="Q31" s="27">
        <f t="shared" si="2"/>
        <v>444691.94</v>
      </c>
      <c r="R31" s="26">
        <f t="shared" si="1"/>
        <v>0.86597653427845345</v>
      </c>
      <c r="T31" s="6"/>
    </row>
    <row r="32" spans="1:20" x14ac:dyDescent="0.3">
      <c r="A32" s="30">
        <v>5539</v>
      </c>
      <c r="B32" s="14" t="s">
        <v>1</v>
      </c>
      <c r="C32" s="15" t="s">
        <v>32</v>
      </c>
      <c r="D32" s="35">
        <v>21330</v>
      </c>
      <c r="E32" s="51">
        <v>674.71</v>
      </c>
      <c r="F32" s="51">
        <v>1114.1600000000001</v>
      </c>
      <c r="G32" s="51">
        <v>484.1</v>
      </c>
      <c r="H32" s="51">
        <v>673.95</v>
      </c>
      <c r="I32" s="51">
        <v>635</v>
      </c>
      <c r="J32" s="51">
        <v>1541.8</v>
      </c>
      <c r="K32" s="51">
        <v>1282.46</v>
      </c>
      <c r="L32" s="51">
        <v>424.85000000000008</v>
      </c>
      <c r="M32" s="51">
        <v>911.9</v>
      </c>
      <c r="N32" s="52">
        <v>2070.4899999999998</v>
      </c>
      <c r="O32" s="52">
        <v>2673.5</v>
      </c>
      <c r="P32" s="52">
        <v>12556</v>
      </c>
      <c r="Q32" s="27">
        <f t="shared" si="2"/>
        <v>25042.92</v>
      </c>
      <c r="R32" s="26">
        <f t="shared" si="1"/>
        <v>1.174070323488045</v>
      </c>
      <c r="T32" s="6"/>
    </row>
    <row r="33" spans="1:29" x14ac:dyDescent="0.3">
      <c r="A33" s="30">
        <v>5540</v>
      </c>
      <c r="B33" s="14" t="s">
        <v>1</v>
      </c>
      <c r="C33" s="15" t="s">
        <v>33</v>
      </c>
      <c r="D33" s="35">
        <v>674838</v>
      </c>
      <c r="E33" s="51">
        <v>47753.059999999983</v>
      </c>
      <c r="F33" s="51">
        <v>54604.349999999969</v>
      </c>
      <c r="G33" s="51">
        <v>67006.59000000004</v>
      </c>
      <c r="H33" s="51">
        <v>53746.450000000033</v>
      </c>
      <c r="I33" s="51">
        <v>60465.410000000033</v>
      </c>
      <c r="J33" s="51">
        <v>69115</v>
      </c>
      <c r="K33" s="51">
        <v>48000.600000000013</v>
      </c>
      <c r="L33" s="51">
        <v>47933.040000000008</v>
      </c>
      <c r="M33" s="51">
        <v>69816.389999999985</v>
      </c>
      <c r="N33" s="52">
        <v>75343.639999999839</v>
      </c>
      <c r="O33" s="52">
        <v>45688.970000000023</v>
      </c>
      <c r="P33" s="52">
        <v>47852.910000000011</v>
      </c>
      <c r="Q33" s="27">
        <f t="shared" si="2"/>
        <v>687326.41</v>
      </c>
      <c r="R33" s="26">
        <f t="shared" si="1"/>
        <v>1.0185057895376373</v>
      </c>
      <c r="T33" s="6"/>
    </row>
    <row r="34" spans="1:29" x14ac:dyDescent="0.3">
      <c r="A34" s="30">
        <v>6010</v>
      </c>
      <c r="B34" s="14" t="s">
        <v>1</v>
      </c>
      <c r="C34" s="15" t="s">
        <v>47</v>
      </c>
      <c r="D34" s="35">
        <v>61270</v>
      </c>
      <c r="E34" s="51">
        <v>3052.91</v>
      </c>
      <c r="F34" s="51">
        <v>603.13</v>
      </c>
      <c r="G34" s="51">
        <v>1049.22</v>
      </c>
      <c r="H34" s="51">
        <v>19857.88</v>
      </c>
      <c r="I34" s="51">
        <v>838.77</v>
      </c>
      <c r="J34" s="51">
        <v>3786.45</v>
      </c>
      <c r="K34" s="51">
        <v>743.49999999999989</v>
      </c>
      <c r="L34" s="51">
        <v>456.8900000000001</v>
      </c>
      <c r="M34" s="51">
        <v>1476.64</v>
      </c>
      <c r="N34" s="52">
        <v>18872.090000000011</v>
      </c>
      <c r="O34" s="52">
        <v>5033.2400000000007</v>
      </c>
      <c r="P34" s="52">
        <v>4766.579999999999</v>
      </c>
      <c r="Q34" s="27">
        <f t="shared" si="2"/>
        <v>60537.30000000001</v>
      </c>
      <c r="R34" s="26">
        <f t="shared" si="1"/>
        <v>0.98804145585115077</v>
      </c>
      <c r="T34" s="6"/>
    </row>
    <row r="35" spans="1:29" x14ac:dyDescent="0.3">
      <c r="A35" s="32"/>
      <c r="B35" s="17"/>
      <c r="C35" s="18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33"/>
      <c r="R35" s="33"/>
      <c r="T35" s="6"/>
    </row>
    <row r="36" spans="1:29" x14ac:dyDescent="0.3">
      <c r="A36" s="8" t="s">
        <v>49</v>
      </c>
      <c r="B36" s="9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6"/>
    </row>
    <row r="37" spans="1:29" s="10" customFormat="1" ht="27" x14ac:dyDescent="0.3">
      <c r="A37" s="37" t="s">
        <v>5</v>
      </c>
      <c r="B37" s="37" t="s">
        <v>35</v>
      </c>
      <c r="C37" s="37" t="s">
        <v>18</v>
      </c>
      <c r="D37" s="55" t="s">
        <v>4</v>
      </c>
      <c r="E37" s="55" t="s">
        <v>2</v>
      </c>
      <c r="F37" s="55" t="s">
        <v>3</v>
      </c>
      <c r="G37" s="55" t="s">
        <v>8</v>
      </c>
      <c r="H37" s="55" t="s">
        <v>9</v>
      </c>
      <c r="I37" s="55" t="s">
        <v>10</v>
      </c>
      <c r="J37" s="55" t="s">
        <v>11</v>
      </c>
      <c r="K37" s="55" t="s">
        <v>12</v>
      </c>
      <c r="L37" s="55" t="s">
        <v>13</v>
      </c>
      <c r="M37" s="55" t="s">
        <v>14</v>
      </c>
      <c r="N37" s="55" t="s">
        <v>15</v>
      </c>
      <c r="O37" s="55" t="s">
        <v>16</v>
      </c>
      <c r="P37" s="55" t="s">
        <v>17</v>
      </c>
      <c r="Q37" s="38" t="s">
        <v>36</v>
      </c>
      <c r="R37" s="38" t="s">
        <v>7</v>
      </c>
    </row>
    <row r="38" spans="1:29" x14ac:dyDescent="0.3">
      <c r="A38" s="11"/>
      <c r="B38" s="12"/>
      <c r="C38" s="13" t="s">
        <v>6</v>
      </c>
      <c r="D38" s="56">
        <f t="shared" ref="D38:Q38" si="3">SUM(D39:D66)</f>
        <v>56019129.403999999</v>
      </c>
      <c r="E38" s="56">
        <f t="shared" si="3"/>
        <v>3548708.7400000007</v>
      </c>
      <c r="F38" s="56">
        <f t="shared" si="3"/>
        <v>3687662.52</v>
      </c>
      <c r="G38" s="56">
        <f t="shared" si="3"/>
        <v>4423764.3900000006</v>
      </c>
      <c r="H38" s="56">
        <f t="shared" si="3"/>
        <v>4442161.3200000012</v>
      </c>
      <c r="I38" s="56">
        <f t="shared" si="3"/>
        <v>4749528.5199999996</v>
      </c>
      <c r="J38" s="56">
        <f t="shared" si="3"/>
        <v>4507945.74</v>
      </c>
      <c r="K38" s="56">
        <f t="shared" si="3"/>
        <v>4018179.370000001</v>
      </c>
      <c r="L38" s="56">
        <f t="shared" si="3"/>
        <v>4616510.7899999982</v>
      </c>
      <c r="M38" s="56">
        <f t="shared" si="3"/>
        <v>4926097.9899999993</v>
      </c>
      <c r="N38" s="56">
        <f t="shared" si="3"/>
        <v>4686028.12</v>
      </c>
      <c r="O38" s="56">
        <f t="shared" si="3"/>
        <v>4911665.0199999996</v>
      </c>
      <c r="P38" s="56">
        <f t="shared" si="3"/>
        <v>5993960.6600000001</v>
      </c>
      <c r="Q38" s="25">
        <f t="shared" si="3"/>
        <v>54512213.180000007</v>
      </c>
      <c r="R38" s="26">
        <f>Q38/D38</f>
        <v>0.97309997067015486</v>
      </c>
      <c r="T38" s="6"/>
      <c r="U38" s="6"/>
      <c r="V38" s="6"/>
      <c r="W38" s="6"/>
      <c r="X38" s="6"/>
      <c r="Y38" s="6"/>
      <c r="Z38" s="6"/>
      <c r="AA38" s="6"/>
      <c r="AB38" s="6"/>
      <c r="AC38" s="6"/>
    </row>
    <row r="39" spans="1:29" x14ac:dyDescent="0.3">
      <c r="A39" s="46" t="s">
        <v>52</v>
      </c>
      <c r="B39" s="14" t="s">
        <v>0</v>
      </c>
      <c r="C39" s="47" t="s">
        <v>53</v>
      </c>
      <c r="D39" s="35">
        <v>17860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17859.580000000002</v>
      </c>
      <c r="M39" s="35">
        <v>0</v>
      </c>
      <c r="N39" s="35">
        <v>0</v>
      </c>
      <c r="O39" s="35">
        <v>0</v>
      </c>
      <c r="P39" s="35">
        <v>0</v>
      </c>
      <c r="Q39" s="27">
        <f t="shared" ref="Q39:Q66" si="4">E39+F39+G39+H39+I39+J39+K39+L39+M39+N39+O39+P39</f>
        <v>17859.580000000002</v>
      </c>
      <c r="R39" s="26">
        <f t="shared" ref="R39:R66" si="5">Q39/D39</f>
        <v>0.99997648376259807</v>
      </c>
      <c r="T39" s="6"/>
      <c r="U39" s="6"/>
      <c r="V39" s="6"/>
      <c r="W39" s="6"/>
      <c r="X39" s="6"/>
      <c r="Y39" s="6"/>
      <c r="Z39" s="6"/>
      <c r="AA39" s="6"/>
      <c r="AB39" s="6"/>
      <c r="AC39" s="6"/>
    </row>
    <row r="40" spans="1:29" ht="27" x14ac:dyDescent="0.3">
      <c r="A40" s="42">
        <v>1554</v>
      </c>
      <c r="B40" s="41" t="s">
        <v>0</v>
      </c>
      <c r="C40" s="45" t="s">
        <v>19</v>
      </c>
      <c r="D40" s="35">
        <v>1437244</v>
      </c>
      <c r="E40" s="31">
        <v>0</v>
      </c>
      <c r="F40" s="31">
        <v>0</v>
      </c>
      <c r="G40" s="35">
        <v>23828.52</v>
      </c>
      <c r="H40" s="35">
        <v>322181.7</v>
      </c>
      <c r="I40" s="35">
        <v>0</v>
      </c>
      <c r="J40" s="35">
        <v>111645.37</v>
      </c>
      <c r="K40" s="35">
        <v>0</v>
      </c>
      <c r="L40" s="35">
        <v>18975.169999999998</v>
      </c>
      <c r="M40" s="35">
        <v>152589.59</v>
      </c>
      <c r="N40" s="35">
        <v>170941</v>
      </c>
      <c r="O40" s="35">
        <v>0</v>
      </c>
      <c r="P40" s="35">
        <v>259733.12</v>
      </c>
      <c r="Q40" s="27">
        <f t="shared" si="4"/>
        <v>1059894.47</v>
      </c>
      <c r="R40" s="26">
        <f t="shared" si="5"/>
        <v>0.7374492222614949</v>
      </c>
      <c r="T40" s="6"/>
      <c r="U40" s="6"/>
      <c r="V40" s="6"/>
      <c r="W40" s="6"/>
      <c r="X40" s="6"/>
    </row>
    <row r="41" spans="1:29" ht="27" x14ac:dyDescent="0.3">
      <c r="A41" s="34">
        <v>1555</v>
      </c>
      <c r="B41" s="43" t="s">
        <v>0</v>
      </c>
      <c r="C41" s="44" t="s">
        <v>20</v>
      </c>
      <c r="D41" s="35">
        <v>94025</v>
      </c>
      <c r="E41" s="31">
        <v>0</v>
      </c>
      <c r="F41" s="31">
        <v>0</v>
      </c>
      <c r="G41" s="35">
        <v>0</v>
      </c>
      <c r="H41" s="35">
        <v>0</v>
      </c>
      <c r="I41" s="35">
        <v>45562.12</v>
      </c>
      <c r="J41" s="35">
        <v>0</v>
      </c>
      <c r="K41" s="35">
        <v>48463.28</v>
      </c>
      <c r="L41" s="35">
        <v>0</v>
      </c>
      <c r="M41" s="35">
        <v>0</v>
      </c>
      <c r="N41" s="35">
        <v>0</v>
      </c>
      <c r="O41" s="35">
        <v>0</v>
      </c>
      <c r="P41" s="35">
        <v>0</v>
      </c>
      <c r="Q41" s="27">
        <f t="shared" si="4"/>
        <v>94025.4</v>
      </c>
      <c r="R41" s="26">
        <f t="shared" si="5"/>
        <v>1.0000042541877159</v>
      </c>
      <c r="T41" s="6"/>
    </row>
    <row r="42" spans="1:29" x14ac:dyDescent="0.3">
      <c r="A42" s="34">
        <v>1551</v>
      </c>
      <c r="B42" s="43" t="s">
        <v>0</v>
      </c>
      <c r="C42" s="44" t="s">
        <v>37</v>
      </c>
      <c r="D42" s="35">
        <v>1948154</v>
      </c>
      <c r="E42" s="31">
        <v>0</v>
      </c>
      <c r="F42" s="31">
        <v>0</v>
      </c>
      <c r="G42" s="35">
        <v>218593.5</v>
      </c>
      <c r="H42" s="35">
        <v>0</v>
      </c>
      <c r="I42" s="35">
        <v>161584.51</v>
      </c>
      <c r="J42" s="35">
        <v>85676.21</v>
      </c>
      <c r="K42" s="35">
        <v>103046.03</v>
      </c>
      <c r="L42" s="35">
        <v>239645.2</v>
      </c>
      <c r="M42" s="35">
        <v>307410.25</v>
      </c>
      <c r="N42" s="35">
        <v>194654.33</v>
      </c>
      <c r="O42" s="35">
        <v>151816.18</v>
      </c>
      <c r="P42" s="35">
        <v>240655.38</v>
      </c>
      <c r="Q42" s="27">
        <f t="shared" si="4"/>
        <v>1703081.5899999999</v>
      </c>
      <c r="R42" s="26">
        <f t="shared" si="5"/>
        <v>0.87420275296511463</v>
      </c>
      <c r="T42" s="6"/>
    </row>
    <row r="43" spans="1:29" x14ac:dyDescent="0.3">
      <c r="A43" s="34">
        <v>1560</v>
      </c>
      <c r="B43" s="43" t="s">
        <v>0</v>
      </c>
      <c r="C43" s="44" t="s">
        <v>38</v>
      </c>
      <c r="D43" s="35">
        <v>230402</v>
      </c>
      <c r="E43" s="31">
        <v>12842.16</v>
      </c>
      <c r="F43" s="31">
        <v>0</v>
      </c>
      <c r="G43" s="35">
        <v>0</v>
      </c>
      <c r="H43" s="35">
        <v>28548</v>
      </c>
      <c r="I43" s="35">
        <v>6152.46</v>
      </c>
      <c r="J43" s="35">
        <v>47480.88</v>
      </c>
      <c r="K43" s="35">
        <v>31799.3</v>
      </c>
      <c r="L43" s="35">
        <v>24302.400000000001</v>
      </c>
      <c r="M43" s="35">
        <v>33402.75</v>
      </c>
      <c r="N43" s="35">
        <v>21252.400000000001</v>
      </c>
      <c r="O43" s="35">
        <v>24622.65</v>
      </c>
      <c r="P43" s="35">
        <v>0</v>
      </c>
      <c r="Q43" s="27">
        <f t="shared" si="4"/>
        <v>230403</v>
      </c>
      <c r="R43" s="26">
        <f t="shared" si="5"/>
        <v>1.000004340240102</v>
      </c>
      <c r="T43" s="6"/>
    </row>
    <row r="44" spans="1:29" x14ac:dyDescent="0.3">
      <c r="A44" s="34">
        <v>4521</v>
      </c>
      <c r="B44" s="14" t="s">
        <v>1</v>
      </c>
      <c r="C44" s="44" t="s">
        <v>54</v>
      </c>
      <c r="D44" s="35">
        <v>194642</v>
      </c>
      <c r="E44" s="31">
        <v>0</v>
      </c>
      <c r="F44" s="31">
        <v>1737.28</v>
      </c>
      <c r="G44" s="35">
        <v>5406.62</v>
      </c>
      <c r="H44" s="35">
        <v>42472.480000000003</v>
      </c>
      <c r="I44" s="35">
        <v>28615.78</v>
      </c>
      <c r="J44" s="35">
        <v>23369.1</v>
      </c>
      <c r="K44" s="35">
        <v>0</v>
      </c>
      <c r="L44" s="35">
        <v>68513.98</v>
      </c>
      <c r="M44" s="35">
        <v>24526.41</v>
      </c>
      <c r="N44" s="35">
        <v>0</v>
      </c>
      <c r="O44" s="35">
        <v>0</v>
      </c>
      <c r="P44" s="35">
        <v>0</v>
      </c>
      <c r="Q44" s="27">
        <f t="shared" si="4"/>
        <v>194641.65</v>
      </c>
      <c r="R44" s="26">
        <f t="shared" si="5"/>
        <v>0.99999820182694377</v>
      </c>
      <c r="T44" s="6"/>
    </row>
    <row r="45" spans="1:29" x14ac:dyDescent="0.3">
      <c r="A45" s="30">
        <v>5002</v>
      </c>
      <c r="B45" s="14" t="s">
        <v>1</v>
      </c>
      <c r="C45" s="15" t="s">
        <v>39</v>
      </c>
      <c r="D45" s="35">
        <v>17421778</v>
      </c>
      <c r="E45" s="31">
        <v>1296434.3899999999</v>
      </c>
      <c r="F45" s="31">
        <v>1295477.5900000001</v>
      </c>
      <c r="G45" s="35">
        <v>1413896.28</v>
      </c>
      <c r="H45" s="35">
        <v>1502074.25</v>
      </c>
      <c r="I45" s="35">
        <v>1470018.0699999989</v>
      </c>
      <c r="J45" s="35">
        <v>1500518.43</v>
      </c>
      <c r="K45" s="35">
        <v>1458834.560000001</v>
      </c>
      <c r="L45" s="35">
        <v>1620250.879999999</v>
      </c>
      <c r="M45" s="35">
        <v>1409115</v>
      </c>
      <c r="N45" s="35">
        <v>1419845.6800000011</v>
      </c>
      <c r="O45" s="35">
        <v>1385839.4999999991</v>
      </c>
      <c r="P45" s="35">
        <v>1653836.94</v>
      </c>
      <c r="Q45" s="27">
        <f t="shared" si="4"/>
        <v>17426141.57</v>
      </c>
      <c r="R45" s="26">
        <f t="shared" si="5"/>
        <v>1.0002504663990093</v>
      </c>
      <c r="T45" s="6"/>
    </row>
    <row r="46" spans="1:29" x14ac:dyDescent="0.3">
      <c r="A46" s="30">
        <v>5003</v>
      </c>
      <c r="B46" s="14" t="s">
        <v>1</v>
      </c>
      <c r="C46" s="15" t="s">
        <v>40</v>
      </c>
      <c r="D46" s="35">
        <v>7242258</v>
      </c>
      <c r="E46" s="31">
        <v>545181.93000000005</v>
      </c>
      <c r="F46" s="31">
        <v>571598.94999999995</v>
      </c>
      <c r="G46" s="35">
        <v>577327.75</v>
      </c>
      <c r="H46" s="35">
        <v>600261.2300000001</v>
      </c>
      <c r="I46" s="35">
        <v>622835.5299999998</v>
      </c>
      <c r="J46" s="35">
        <v>624470.81000000041</v>
      </c>
      <c r="K46" s="35">
        <v>594826.86999999988</v>
      </c>
      <c r="L46" s="35">
        <v>600242.57000000007</v>
      </c>
      <c r="M46" s="35">
        <v>596405.20000000007</v>
      </c>
      <c r="N46" s="35">
        <v>586575.56999999995</v>
      </c>
      <c r="O46" s="35">
        <v>612213.94000000006</v>
      </c>
      <c r="P46" s="35">
        <v>597989.56000000017</v>
      </c>
      <c r="Q46" s="27">
        <f t="shared" si="4"/>
        <v>7129929.910000002</v>
      </c>
      <c r="R46" s="26">
        <f t="shared" si="5"/>
        <v>0.98448990770558054</v>
      </c>
      <c r="T46" s="6"/>
    </row>
    <row r="47" spans="1:29" x14ac:dyDescent="0.3">
      <c r="A47" s="30">
        <v>5005</v>
      </c>
      <c r="B47" s="14" t="s">
        <v>1</v>
      </c>
      <c r="C47" s="15" t="s">
        <v>41</v>
      </c>
      <c r="D47" s="35">
        <v>580796</v>
      </c>
      <c r="E47" s="31">
        <v>23617</v>
      </c>
      <c r="F47" s="31">
        <v>28410</v>
      </c>
      <c r="G47" s="35">
        <v>27337.5</v>
      </c>
      <c r="H47" s="35">
        <v>32151</v>
      </c>
      <c r="I47" s="35">
        <v>46828</v>
      </c>
      <c r="J47" s="35">
        <v>81886</v>
      </c>
      <c r="K47" s="35">
        <v>41840</v>
      </c>
      <c r="L47" s="35">
        <v>39656.339999999997</v>
      </c>
      <c r="M47" s="35">
        <v>77447.600000000006</v>
      </c>
      <c r="N47" s="35">
        <v>67321</v>
      </c>
      <c r="O47" s="35">
        <v>62671</v>
      </c>
      <c r="P47" s="35">
        <v>36366.199999999997</v>
      </c>
      <c r="Q47" s="27">
        <f t="shared" si="4"/>
        <v>565531.6399999999</v>
      </c>
      <c r="R47" s="26">
        <f t="shared" si="5"/>
        <v>0.97371820742567083</v>
      </c>
      <c r="T47" s="6"/>
    </row>
    <row r="48" spans="1:29" x14ac:dyDescent="0.3">
      <c r="A48" s="30">
        <v>5008</v>
      </c>
      <c r="B48" s="14" t="s">
        <v>1</v>
      </c>
      <c r="C48" s="15" t="s">
        <v>42</v>
      </c>
      <c r="D48" s="35">
        <v>715181.99999999988</v>
      </c>
      <c r="E48" s="31">
        <v>3623</v>
      </c>
      <c r="F48" s="31">
        <v>5335</v>
      </c>
      <c r="G48" s="35">
        <v>2243</v>
      </c>
      <c r="H48" s="35">
        <v>31953</v>
      </c>
      <c r="I48" s="35">
        <v>181730</v>
      </c>
      <c r="J48" s="35">
        <v>14115</v>
      </c>
      <c r="K48" s="35">
        <v>8291.7999999999993</v>
      </c>
      <c r="L48" s="35">
        <v>20993.24</v>
      </c>
      <c r="M48" s="35">
        <v>18981</v>
      </c>
      <c r="N48" s="35">
        <v>137159.04999999999</v>
      </c>
      <c r="O48" s="35">
        <v>44638.15</v>
      </c>
      <c r="P48" s="35">
        <v>56892.9</v>
      </c>
      <c r="Q48" s="27">
        <f t="shared" si="4"/>
        <v>525955.14</v>
      </c>
      <c r="R48" s="26">
        <f t="shared" si="5"/>
        <v>0.73541439801337294</v>
      </c>
      <c r="T48" s="6"/>
    </row>
    <row r="49" spans="1:20" x14ac:dyDescent="0.3">
      <c r="A49" s="30">
        <v>5050</v>
      </c>
      <c r="B49" s="14" t="s">
        <v>1</v>
      </c>
      <c r="C49" s="15" t="s">
        <v>21</v>
      </c>
      <c r="D49" s="35">
        <v>63300</v>
      </c>
      <c r="E49" s="31">
        <v>5775.880000000001</v>
      </c>
      <c r="F49" s="31">
        <v>2620.92</v>
      </c>
      <c r="G49" s="35">
        <v>3461.9299999999989</v>
      </c>
      <c r="H49" s="35">
        <v>1724.26</v>
      </c>
      <c r="I49" s="35">
        <v>756.34</v>
      </c>
      <c r="J49" s="35">
        <v>4050.91</v>
      </c>
      <c r="K49" s="35">
        <v>401.84</v>
      </c>
      <c r="L49" s="35">
        <v>1868.74</v>
      </c>
      <c r="M49" s="35">
        <v>2734.15</v>
      </c>
      <c r="N49" s="35">
        <v>8716.66</v>
      </c>
      <c r="O49" s="35">
        <v>8353.5199999999968</v>
      </c>
      <c r="P49" s="35">
        <v>13930.2</v>
      </c>
      <c r="Q49" s="27">
        <f t="shared" si="4"/>
        <v>54395.349999999991</v>
      </c>
      <c r="R49" s="26">
        <f t="shared" si="5"/>
        <v>0.85932622432859385</v>
      </c>
      <c r="T49" s="6"/>
    </row>
    <row r="50" spans="1:20" x14ac:dyDescent="0.3">
      <c r="A50" s="30">
        <v>5060</v>
      </c>
      <c r="B50" s="14" t="s">
        <v>1</v>
      </c>
      <c r="C50" s="15" t="s">
        <v>43</v>
      </c>
      <c r="D50" s="35">
        <v>8555285.4039999954</v>
      </c>
      <c r="E50" s="31">
        <v>636044.85000000091</v>
      </c>
      <c r="F50" s="31">
        <v>646185.12000000023</v>
      </c>
      <c r="G50" s="35">
        <v>687511.64000000048</v>
      </c>
      <c r="H50" s="35">
        <v>725112.85000000102</v>
      </c>
      <c r="I50" s="35">
        <v>726365.92000000027</v>
      </c>
      <c r="J50" s="35">
        <v>750164.10000000021</v>
      </c>
      <c r="K50" s="35">
        <v>710943.23000000056</v>
      </c>
      <c r="L50" s="35">
        <v>767438.39000000013</v>
      </c>
      <c r="M50" s="35">
        <v>707188.14000000025</v>
      </c>
      <c r="N50" s="35">
        <v>708136.76000000013</v>
      </c>
      <c r="O50" s="35">
        <v>704076.17000000097</v>
      </c>
      <c r="P50" s="35">
        <v>785377.83000000042</v>
      </c>
      <c r="Q50" s="27">
        <f t="shared" si="4"/>
        <v>8554545.0000000056</v>
      </c>
      <c r="R50" s="26">
        <f t="shared" si="5"/>
        <v>0.99991345654001873</v>
      </c>
      <c r="T50" s="6"/>
    </row>
    <row r="51" spans="1:20" x14ac:dyDescent="0.3">
      <c r="A51" s="30">
        <v>5500</v>
      </c>
      <c r="B51" s="14" t="s">
        <v>1</v>
      </c>
      <c r="C51" s="15" t="s">
        <v>22</v>
      </c>
      <c r="D51" s="35">
        <v>1195340</v>
      </c>
      <c r="E51" s="31">
        <v>92293.649999999965</v>
      </c>
      <c r="F51" s="31">
        <v>92751.979999999923</v>
      </c>
      <c r="G51" s="35">
        <v>93859.660000000062</v>
      </c>
      <c r="H51" s="35">
        <v>98481.19</v>
      </c>
      <c r="I51" s="35">
        <v>84643.129999999917</v>
      </c>
      <c r="J51" s="35">
        <v>83508.490000000005</v>
      </c>
      <c r="K51" s="35">
        <v>51727.870000000032</v>
      </c>
      <c r="L51" s="35">
        <v>58864.959999999977</v>
      </c>
      <c r="M51" s="35">
        <v>94384.609999999899</v>
      </c>
      <c r="N51" s="35">
        <v>107122.7800000001</v>
      </c>
      <c r="O51" s="35">
        <v>182669.48</v>
      </c>
      <c r="P51" s="35">
        <v>156635.22000000009</v>
      </c>
      <c r="Q51" s="27">
        <f t="shared" si="4"/>
        <v>1196943.02</v>
      </c>
      <c r="R51" s="26">
        <f t="shared" si="5"/>
        <v>1.0013410577743571</v>
      </c>
      <c r="T51" s="6"/>
    </row>
    <row r="52" spans="1:20" x14ac:dyDescent="0.3">
      <c r="A52" s="30">
        <v>5503</v>
      </c>
      <c r="B52" s="14" t="s">
        <v>1</v>
      </c>
      <c r="C52" s="15" t="s">
        <v>23</v>
      </c>
      <c r="D52" s="35">
        <v>200399.99999999991</v>
      </c>
      <c r="E52" s="31">
        <v>10703.86</v>
      </c>
      <c r="F52" s="31">
        <v>5125.75</v>
      </c>
      <c r="G52" s="35">
        <v>2389.5700000000002</v>
      </c>
      <c r="H52" s="35">
        <v>6660.7699999999986</v>
      </c>
      <c r="I52" s="35">
        <v>23240.63</v>
      </c>
      <c r="J52" s="35">
        <v>20915.98</v>
      </c>
      <c r="K52" s="35">
        <v>33919.21</v>
      </c>
      <c r="L52" s="35">
        <v>20719.62</v>
      </c>
      <c r="M52" s="35">
        <v>25788.04</v>
      </c>
      <c r="N52" s="35">
        <v>26424.79</v>
      </c>
      <c r="O52" s="35">
        <v>12655.83</v>
      </c>
      <c r="P52" s="35">
        <v>3076.01</v>
      </c>
      <c r="Q52" s="27">
        <f t="shared" si="4"/>
        <v>191620.06</v>
      </c>
      <c r="R52" s="26">
        <f t="shared" si="5"/>
        <v>0.95618792415169707</v>
      </c>
      <c r="T52" s="6"/>
    </row>
    <row r="53" spans="1:20" x14ac:dyDescent="0.3">
      <c r="A53" s="30">
        <v>5504</v>
      </c>
      <c r="B53" s="14" t="s">
        <v>1</v>
      </c>
      <c r="C53" s="15" t="s">
        <v>44</v>
      </c>
      <c r="D53" s="35">
        <v>129000</v>
      </c>
      <c r="E53" s="31">
        <v>9113.3799999999992</v>
      </c>
      <c r="F53" s="31">
        <v>9148.869999999999</v>
      </c>
      <c r="G53" s="35">
        <v>15010.31</v>
      </c>
      <c r="H53" s="35">
        <v>9104.89</v>
      </c>
      <c r="I53" s="35">
        <v>8364.36</v>
      </c>
      <c r="J53" s="35">
        <v>10564.6</v>
      </c>
      <c r="K53" s="35">
        <v>7745.4199999999983</v>
      </c>
      <c r="L53" s="35">
        <v>35</v>
      </c>
      <c r="M53" s="35">
        <v>15331.16</v>
      </c>
      <c r="N53" s="35">
        <v>18005.919999999998</v>
      </c>
      <c r="O53" s="35">
        <v>15290.36</v>
      </c>
      <c r="P53" s="35">
        <v>11285.85</v>
      </c>
      <c r="Q53" s="27">
        <f t="shared" si="4"/>
        <v>129000.12</v>
      </c>
      <c r="R53" s="26">
        <f t="shared" si="5"/>
        <v>1.0000009302325581</v>
      </c>
      <c r="T53" s="6"/>
    </row>
    <row r="54" spans="1:20" x14ac:dyDescent="0.3">
      <c r="A54" s="30">
        <v>5511</v>
      </c>
      <c r="B54" s="14" t="s">
        <v>1</v>
      </c>
      <c r="C54" s="15" t="s">
        <v>24</v>
      </c>
      <c r="D54" s="35">
        <v>3367929</v>
      </c>
      <c r="E54" s="31">
        <v>350238.14</v>
      </c>
      <c r="F54" s="31">
        <v>310558.15000000002</v>
      </c>
      <c r="G54" s="35">
        <v>314761.31999999972</v>
      </c>
      <c r="H54" s="35">
        <v>181371.52000000011</v>
      </c>
      <c r="I54" s="35">
        <v>211121.3699999997</v>
      </c>
      <c r="J54" s="35">
        <v>255805.35999999981</v>
      </c>
      <c r="K54" s="35">
        <v>206377.33000000019</v>
      </c>
      <c r="L54" s="35">
        <v>251715.62999999989</v>
      </c>
      <c r="M54" s="35">
        <v>289601.78000000038</v>
      </c>
      <c r="N54" s="35">
        <v>281574.05999999971</v>
      </c>
      <c r="O54" s="35">
        <v>319025.93</v>
      </c>
      <c r="P54" s="35">
        <v>367587.89999999932</v>
      </c>
      <c r="Q54" s="27">
        <f t="shared" si="4"/>
        <v>3339738.4899999988</v>
      </c>
      <c r="R54" s="26">
        <f t="shared" si="5"/>
        <v>0.99162971962888735</v>
      </c>
      <c r="T54" s="6"/>
    </row>
    <row r="55" spans="1:20" x14ac:dyDescent="0.3">
      <c r="A55" s="30">
        <v>5513</v>
      </c>
      <c r="B55" s="14" t="s">
        <v>1</v>
      </c>
      <c r="C55" s="15" t="s">
        <v>45</v>
      </c>
      <c r="D55" s="35">
        <v>3855395.9999999991</v>
      </c>
      <c r="E55" s="31">
        <v>223313.54999999981</v>
      </c>
      <c r="F55" s="31">
        <v>286020.82999999978</v>
      </c>
      <c r="G55" s="35">
        <v>322394.42</v>
      </c>
      <c r="H55" s="35">
        <v>411351.75</v>
      </c>
      <c r="I55" s="35">
        <v>403684.13000000041</v>
      </c>
      <c r="J55" s="35">
        <v>286845.33000000019</v>
      </c>
      <c r="K55" s="35">
        <v>173511.12000000011</v>
      </c>
      <c r="L55" s="35">
        <v>210013.4899999995</v>
      </c>
      <c r="M55" s="35">
        <v>284604.31000000011</v>
      </c>
      <c r="N55" s="35">
        <v>286282.32000000012</v>
      </c>
      <c r="O55" s="35">
        <v>269174.71999999962</v>
      </c>
      <c r="P55" s="35">
        <v>552722.27999999933</v>
      </c>
      <c r="Q55" s="27">
        <f t="shared" si="4"/>
        <v>3709918.2499999991</v>
      </c>
      <c r="R55" s="26">
        <f t="shared" si="5"/>
        <v>0.96226645719402104</v>
      </c>
      <c r="T55" s="6"/>
    </row>
    <row r="56" spans="1:20" x14ac:dyDescent="0.3">
      <c r="A56" s="30">
        <v>5514</v>
      </c>
      <c r="B56" s="14" t="s">
        <v>1</v>
      </c>
      <c r="C56" s="15" t="s">
        <v>25</v>
      </c>
      <c r="D56" s="35">
        <v>988000</v>
      </c>
      <c r="E56" s="31">
        <v>19181.23</v>
      </c>
      <c r="F56" s="31">
        <v>40120.5</v>
      </c>
      <c r="G56" s="35">
        <v>63229.400000000009</v>
      </c>
      <c r="H56" s="35">
        <v>62703.440000000017</v>
      </c>
      <c r="I56" s="35">
        <v>146010.95000000001</v>
      </c>
      <c r="J56" s="35">
        <v>36403.170000000013</v>
      </c>
      <c r="K56" s="35">
        <v>84011.739999999976</v>
      </c>
      <c r="L56" s="35">
        <v>221508.11999999991</v>
      </c>
      <c r="M56" s="35">
        <v>76052.64999999998</v>
      </c>
      <c r="N56" s="35">
        <v>37314.580000000009</v>
      </c>
      <c r="O56" s="35">
        <v>67806.829999999987</v>
      </c>
      <c r="P56" s="35">
        <v>73590.559999999983</v>
      </c>
      <c r="Q56" s="27">
        <f t="shared" si="4"/>
        <v>927933.16999999981</v>
      </c>
      <c r="R56" s="26">
        <f t="shared" si="5"/>
        <v>0.93920361336032365</v>
      </c>
      <c r="T56" s="6"/>
    </row>
    <row r="57" spans="1:20" ht="27" x14ac:dyDescent="0.3">
      <c r="A57" s="30">
        <v>5515</v>
      </c>
      <c r="B57" s="14" t="s">
        <v>1</v>
      </c>
      <c r="C57" s="15" t="s">
        <v>26</v>
      </c>
      <c r="D57" s="35">
        <v>1086537</v>
      </c>
      <c r="E57" s="31">
        <v>43603.040000000001</v>
      </c>
      <c r="F57" s="31">
        <v>53706.970000000008</v>
      </c>
      <c r="G57" s="35">
        <v>54683.700000000033</v>
      </c>
      <c r="H57" s="35">
        <v>33039.359999999993</v>
      </c>
      <c r="I57" s="35">
        <v>46938.660000000033</v>
      </c>
      <c r="J57" s="35">
        <v>70889.900000000009</v>
      </c>
      <c r="K57" s="35">
        <v>64519.279999999992</v>
      </c>
      <c r="L57" s="35">
        <v>35252.300000000003</v>
      </c>
      <c r="M57" s="35">
        <v>63234.720000000023</v>
      </c>
      <c r="N57" s="35">
        <v>64645.020000000019</v>
      </c>
      <c r="O57" s="35">
        <v>274452.03000000003</v>
      </c>
      <c r="P57" s="35">
        <v>224451.48999999979</v>
      </c>
      <c r="Q57" s="27">
        <f t="shared" si="4"/>
        <v>1029416.4699999999</v>
      </c>
      <c r="R57" s="26">
        <f t="shared" si="5"/>
        <v>0.94742882202814982</v>
      </c>
      <c r="T57" s="6"/>
    </row>
    <row r="58" spans="1:20" x14ac:dyDescent="0.3">
      <c r="A58" s="30">
        <v>5521</v>
      </c>
      <c r="B58" s="14" t="s">
        <v>1</v>
      </c>
      <c r="C58" s="15" t="s">
        <v>27</v>
      </c>
      <c r="D58" s="35">
        <v>2294920</v>
      </c>
      <c r="E58" s="31">
        <v>122950.4999999999</v>
      </c>
      <c r="F58" s="31">
        <v>122190.28999999991</v>
      </c>
      <c r="G58" s="35">
        <v>399330.44000000018</v>
      </c>
      <c r="H58" s="35">
        <v>149594.32999999999</v>
      </c>
      <c r="I58" s="35">
        <v>178134.11000000019</v>
      </c>
      <c r="J58" s="35">
        <v>148075.12000000011</v>
      </c>
      <c r="K58" s="35">
        <v>160682.66000000009</v>
      </c>
      <c r="L58" s="35">
        <v>165891.2600000001</v>
      </c>
      <c r="M58" s="35">
        <v>354809.4499999999</v>
      </c>
      <c r="N58" s="35">
        <v>194945.39999999979</v>
      </c>
      <c r="O58" s="35">
        <v>210200.19</v>
      </c>
      <c r="P58" s="35">
        <v>150361.0000000002</v>
      </c>
      <c r="Q58" s="27">
        <f t="shared" si="4"/>
        <v>2357164.75</v>
      </c>
      <c r="R58" s="26">
        <f t="shared" si="5"/>
        <v>1.0271228408833424</v>
      </c>
      <c r="T58" s="6"/>
    </row>
    <row r="59" spans="1:20" x14ac:dyDescent="0.3">
      <c r="A59" s="30">
        <v>5522</v>
      </c>
      <c r="B59" s="14" t="s">
        <v>1</v>
      </c>
      <c r="C59" s="15" t="s">
        <v>28</v>
      </c>
      <c r="D59" s="35">
        <v>890349.99999999977</v>
      </c>
      <c r="E59" s="31">
        <v>11378.38</v>
      </c>
      <c r="F59" s="31">
        <v>7757.8099999999986</v>
      </c>
      <c r="G59" s="35">
        <v>9659.32</v>
      </c>
      <c r="H59" s="35">
        <v>7955.2000000000007</v>
      </c>
      <c r="I59" s="35">
        <v>31272.999999999989</v>
      </c>
      <c r="J59" s="35">
        <v>10381.82</v>
      </c>
      <c r="K59" s="35">
        <v>6428.7800000000007</v>
      </c>
      <c r="L59" s="35">
        <v>17398.71</v>
      </c>
      <c r="M59" s="35">
        <v>23172.14000000001</v>
      </c>
      <c r="N59" s="35">
        <v>32928.14</v>
      </c>
      <c r="O59" s="35">
        <v>263656.27</v>
      </c>
      <c r="P59" s="35">
        <v>528090.73999999987</v>
      </c>
      <c r="Q59" s="27">
        <f t="shared" si="4"/>
        <v>950080.30999999982</v>
      </c>
      <c r="R59" s="26">
        <f t="shared" si="5"/>
        <v>1.0670863256022913</v>
      </c>
      <c r="T59" s="6"/>
    </row>
    <row r="60" spans="1:20" x14ac:dyDescent="0.3">
      <c r="A60" s="30">
        <v>5524</v>
      </c>
      <c r="B60" s="14" t="s">
        <v>1</v>
      </c>
      <c r="C60" s="15" t="s">
        <v>29</v>
      </c>
      <c r="D60" s="35">
        <v>1989238</v>
      </c>
      <c r="E60" s="31">
        <v>63596.079999999987</v>
      </c>
      <c r="F60" s="31">
        <v>70358.739999999962</v>
      </c>
      <c r="G60" s="35">
        <v>82567.039999999979</v>
      </c>
      <c r="H60" s="35">
        <v>105748.02000000011</v>
      </c>
      <c r="I60" s="35">
        <v>203417.25000000009</v>
      </c>
      <c r="J60" s="35">
        <v>122757.75999999999</v>
      </c>
      <c r="K60" s="35">
        <v>162710.44</v>
      </c>
      <c r="L60" s="35">
        <v>157492.6699999999</v>
      </c>
      <c r="M60" s="35">
        <v>189088</v>
      </c>
      <c r="N60" s="35">
        <v>149396.56</v>
      </c>
      <c r="O60" s="35">
        <v>179685.02000000011</v>
      </c>
      <c r="P60" s="35">
        <v>140286.21</v>
      </c>
      <c r="Q60" s="27">
        <f t="shared" si="4"/>
        <v>1627103.79</v>
      </c>
      <c r="R60" s="26">
        <f t="shared" si="5"/>
        <v>0.81795330171653668</v>
      </c>
      <c r="T60" s="6"/>
    </row>
    <row r="61" spans="1:20" x14ac:dyDescent="0.3">
      <c r="A61" s="30">
        <v>5525</v>
      </c>
      <c r="B61" s="14" t="s">
        <v>1</v>
      </c>
      <c r="C61" s="15" t="s">
        <v>30</v>
      </c>
      <c r="D61" s="35">
        <v>171000</v>
      </c>
      <c r="E61" s="31">
        <v>19769.87</v>
      </c>
      <c r="F61" s="31">
        <v>12381.61</v>
      </c>
      <c r="G61" s="35">
        <v>2154.88</v>
      </c>
      <c r="H61" s="35">
        <v>1529.88</v>
      </c>
      <c r="I61" s="35">
        <v>4478.6400000000003</v>
      </c>
      <c r="J61" s="35">
        <v>92691.62000000001</v>
      </c>
      <c r="K61" s="35">
        <v>3566.12</v>
      </c>
      <c r="L61" s="35">
        <v>496.52</v>
      </c>
      <c r="M61" s="35">
        <v>0</v>
      </c>
      <c r="N61" s="35">
        <v>295</v>
      </c>
      <c r="O61" s="35">
        <v>28862.85</v>
      </c>
      <c r="P61" s="35">
        <v>4349.2299999999996</v>
      </c>
      <c r="Q61" s="27">
        <f t="shared" si="4"/>
        <v>170576.22</v>
      </c>
      <c r="R61" s="26">
        <f t="shared" si="5"/>
        <v>0.99752175438596491</v>
      </c>
      <c r="T61" s="6"/>
    </row>
    <row r="62" spans="1:20" x14ac:dyDescent="0.3">
      <c r="A62" s="30">
        <v>5531</v>
      </c>
      <c r="B62" s="14" t="s">
        <v>1</v>
      </c>
      <c r="C62" s="15" t="s">
        <v>31</v>
      </c>
      <c r="D62" s="35">
        <v>79140</v>
      </c>
      <c r="E62" s="31">
        <v>434</v>
      </c>
      <c r="F62" s="31">
        <v>860.4</v>
      </c>
      <c r="G62" s="35">
        <v>465.95</v>
      </c>
      <c r="H62" s="35">
        <v>767.86999999999989</v>
      </c>
      <c r="I62" s="35">
        <v>2037.15</v>
      </c>
      <c r="J62" s="35">
        <v>1213.18</v>
      </c>
      <c r="K62" s="35">
        <v>25.77</v>
      </c>
      <c r="L62" s="35">
        <v>6657.5099999999993</v>
      </c>
      <c r="M62" s="35">
        <v>2240.89</v>
      </c>
      <c r="N62" s="35">
        <v>30676.1</v>
      </c>
      <c r="O62" s="35">
        <v>22467.84</v>
      </c>
      <c r="P62" s="35">
        <v>40869</v>
      </c>
      <c r="Q62" s="27">
        <f t="shared" si="4"/>
        <v>108715.66</v>
      </c>
      <c r="R62" s="26">
        <f t="shared" si="5"/>
        <v>1.3737131665403084</v>
      </c>
      <c r="T62" s="6"/>
    </row>
    <row r="63" spans="1:20" x14ac:dyDescent="0.3">
      <c r="A63" s="30">
        <v>5532</v>
      </c>
      <c r="B63" s="14" t="s">
        <v>1</v>
      </c>
      <c r="C63" s="15" t="s">
        <v>46</v>
      </c>
      <c r="D63" s="35">
        <v>513515</v>
      </c>
      <c r="E63" s="31">
        <v>7133.170000000001</v>
      </c>
      <c r="F63" s="31">
        <v>68994.12</v>
      </c>
      <c r="G63" s="35">
        <v>35111.730000000003</v>
      </c>
      <c r="H63" s="35">
        <v>13096.05</v>
      </c>
      <c r="I63" s="35">
        <v>53797.23</v>
      </c>
      <c r="J63" s="35">
        <v>50073.35</v>
      </c>
      <c r="K63" s="35">
        <v>14480.16</v>
      </c>
      <c r="L63" s="35">
        <v>1903.73</v>
      </c>
      <c r="M63" s="35">
        <v>105785.22</v>
      </c>
      <c r="N63" s="35">
        <v>45528.780000000013</v>
      </c>
      <c r="O63" s="35">
        <v>18090.849999999999</v>
      </c>
      <c r="P63" s="35">
        <v>30697.55000000001</v>
      </c>
      <c r="Q63" s="27">
        <f t="shared" si="4"/>
        <v>444691.94</v>
      </c>
      <c r="R63" s="26">
        <f t="shared" si="5"/>
        <v>0.86597653427845345</v>
      </c>
      <c r="T63" s="6"/>
    </row>
    <row r="64" spans="1:20" x14ac:dyDescent="0.3">
      <c r="A64" s="30">
        <v>5539</v>
      </c>
      <c r="B64" s="14" t="s">
        <v>1</v>
      </c>
      <c r="C64" s="15" t="s">
        <v>32</v>
      </c>
      <c r="D64" s="35">
        <v>21330</v>
      </c>
      <c r="E64" s="31">
        <v>674.71</v>
      </c>
      <c r="F64" s="31">
        <v>1114.1600000000001</v>
      </c>
      <c r="G64" s="35">
        <v>484.1</v>
      </c>
      <c r="H64" s="35">
        <v>673.95</v>
      </c>
      <c r="I64" s="35">
        <v>635</v>
      </c>
      <c r="J64" s="35">
        <v>1541.8</v>
      </c>
      <c r="K64" s="35">
        <v>1282.46</v>
      </c>
      <c r="L64" s="35">
        <v>424.85000000000008</v>
      </c>
      <c r="M64" s="35">
        <v>911.9</v>
      </c>
      <c r="N64" s="35">
        <v>2070.4899999999998</v>
      </c>
      <c r="O64" s="35">
        <v>2673.5</v>
      </c>
      <c r="P64" s="35">
        <v>12556</v>
      </c>
      <c r="Q64" s="27">
        <f t="shared" si="4"/>
        <v>25042.92</v>
      </c>
      <c r="R64" s="26">
        <f t="shared" si="5"/>
        <v>1.174070323488045</v>
      </c>
      <c r="T64" s="6"/>
    </row>
    <row r="65" spans="1:20" x14ac:dyDescent="0.3">
      <c r="A65" s="30">
        <v>5540</v>
      </c>
      <c r="B65" s="14" t="s">
        <v>1</v>
      </c>
      <c r="C65" s="15" t="s">
        <v>33</v>
      </c>
      <c r="D65" s="35">
        <v>674838</v>
      </c>
      <c r="E65" s="31">
        <v>47753.059999999983</v>
      </c>
      <c r="F65" s="31">
        <v>54604.349999999969</v>
      </c>
      <c r="G65" s="35">
        <v>67006.59000000004</v>
      </c>
      <c r="H65" s="35">
        <v>53746.450000000033</v>
      </c>
      <c r="I65" s="35">
        <v>60465.410000000033</v>
      </c>
      <c r="J65" s="35">
        <v>69115</v>
      </c>
      <c r="K65" s="35">
        <v>48000.600000000013</v>
      </c>
      <c r="L65" s="35">
        <v>47933.040000000008</v>
      </c>
      <c r="M65" s="35">
        <v>69816.389999999985</v>
      </c>
      <c r="N65" s="35">
        <v>75343.639999999839</v>
      </c>
      <c r="O65" s="35">
        <v>45688.970000000023</v>
      </c>
      <c r="P65" s="35">
        <v>47852.910000000011</v>
      </c>
      <c r="Q65" s="27">
        <f t="shared" si="4"/>
        <v>687326.41</v>
      </c>
      <c r="R65" s="26">
        <f t="shared" si="5"/>
        <v>1.0185057895376373</v>
      </c>
      <c r="T65" s="6"/>
    </row>
    <row r="66" spans="1:20" x14ac:dyDescent="0.3">
      <c r="A66" s="30">
        <v>6010</v>
      </c>
      <c r="B66" s="14" t="s">
        <v>1</v>
      </c>
      <c r="C66" s="15" t="s">
        <v>47</v>
      </c>
      <c r="D66" s="35">
        <v>61270</v>
      </c>
      <c r="E66" s="31">
        <v>3052.91</v>
      </c>
      <c r="F66" s="31">
        <v>603.13</v>
      </c>
      <c r="G66" s="35">
        <v>1049.22</v>
      </c>
      <c r="H66" s="35">
        <v>19857.88</v>
      </c>
      <c r="I66" s="35">
        <v>838.77</v>
      </c>
      <c r="J66" s="35">
        <v>3786.45</v>
      </c>
      <c r="K66" s="35">
        <v>743.49999999999989</v>
      </c>
      <c r="L66" s="35">
        <v>456.8900000000001</v>
      </c>
      <c r="M66" s="35">
        <v>1476.64</v>
      </c>
      <c r="N66" s="35">
        <v>18872.090000000011</v>
      </c>
      <c r="O66" s="35">
        <v>5033.2400000000007</v>
      </c>
      <c r="P66" s="35">
        <v>4766.579999999999</v>
      </c>
      <c r="Q66" s="27">
        <f t="shared" si="4"/>
        <v>60537.30000000001</v>
      </c>
      <c r="R66" s="26">
        <f t="shared" si="5"/>
        <v>0.98804145585115077</v>
      </c>
      <c r="T66" s="6"/>
    </row>
    <row r="67" spans="1:20" s="19" customFormat="1" ht="9" customHeight="1" x14ac:dyDescent="0.3">
      <c r="A67" s="16"/>
      <c r="B67" s="17"/>
      <c r="C67" s="18"/>
      <c r="D67" s="58"/>
      <c r="E67" s="58"/>
      <c r="F67" s="58"/>
      <c r="G67" s="58"/>
      <c r="H67" s="59"/>
      <c r="I67" s="58"/>
      <c r="J67" s="58"/>
      <c r="K67" s="58"/>
      <c r="L67" s="58"/>
      <c r="M67" s="58"/>
      <c r="N67" s="58"/>
      <c r="O67" s="58"/>
      <c r="P67" s="58"/>
      <c r="Q67" s="28"/>
      <c r="R67" s="29"/>
    </row>
    <row r="68" spans="1:20" s="19" customFormat="1" ht="16.2" customHeight="1" x14ac:dyDescent="0.3">
      <c r="A68" s="16"/>
      <c r="B68" s="17"/>
      <c r="C68" s="18"/>
      <c r="D68" s="58"/>
      <c r="E68" s="58"/>
      <c r="F68" s="58"/>
      <c r="G68" s="58"/>
      <c r="H68" s="59"/>
      <c r="I68" s="58"/>
      <c r="J68" s="58"/>
      <c r="K68" s="58"/>
      <c r="L68" s="58"/>
      <c r="M68" s="58"/>
      <c r="N68" s="58"/>
      <c r="O68" s="58"/>
      <c r="P68" s="58"/>
      <c r="Q68" s="28"/>
      <c r="R68" s="29"/>
    </row>
    <row r="69" spans="1:20" x14ac:dyDescent="0.3">
      <c r="A69" s="8" t="s">
        <v>50</v>
      </c>
      <c r="B69" s="9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Q69" s="6"/>
      <c r="R69" s="20"/>
    </row>
    <row r="70" spans="1:20" s="10" customFormat="1" ht="27" x14ac:dyDescent="0.3">
      <c r="A70" s="37" t="s">
        <v>5</v>
      </c>
      <c r="B70" s="37" t="s">
        <v>35</v>
      </c>
      <c r="C70" s="37" t="s">
        <v>18</v>
      </c>
      <c r="D70" s="55" t="s">
        <v>4</v>
      </c>
      <c r="E70" s="55" t="s">
        <v>2</v>
      </c>
      <c r="F70" s="55" t="s">
        <v>3</v>
      </c>
      <c r="G70" s="55" t="s">
        <v>8</v>
      </c>
      <c r="H70" s="55" t="s">
        <v>9</v>
      </c>
      <c r="I70" s="55" t="s">
        <v>10</v>
      </c>
      <c r="J70" s="55" t="s">
        <v>11</v>
      </c>
      <c r="K70" s="55" t="s">
        <v>12</v>
      </c>
      <c r="L70" s="55" t="s">
        <v>13</v>
      </c>
      <c r="M70" s="55" t="s">
        <v>14</v>
      </c>
      <c r="N70" s="55" t="s">
        <v>15</v>
      </c>
      <c r="O70" s="55" t="s">
        <v>16</v>
      </c>
      <c r="P70" s="55" t="s">
        <v>17</v>
      </c>
      <c r="Q70" s="39" t="s">
        <v>36</v>
      </c>
      <c r="R70" s="40" t="s">
        <v>7</v>
      </c>
    </row>
    <row r="71" spans="1:20" x14ac:dyDescent="0.3">
      <c r="A71" s="21"/>
      <c r="B71" s="21"/>
      <c r="C71" s="13" t="s">
        <v>6</v>
      </c>
      <c r="D71" s="60">
        <f t="shared" ref="D71:P71" si="6">SUM(D72:D74)</f>
        <v>1518344</v>
      </c>
      <c r="E71" s="60">
        <f t="shared" si="6"/>
        <v>232513.03</v>
      </c>
      <c r="F71" s="60">
        <f t="shared" si="6"/>
        <v>555895.43999999994</v>
      </c>
      <c r="G71" s="60">
        <f t="shared" si="6"/>
        <v>393300.16</v>
      </c>
      <c r="H71" s="60">
        <f t="shared" si="6"/>
        <v>209494.45</v>
      </c>
      <c r="I71" s="60">
        <f t="shared" si="6"/>
        <v>85292.45</v>
      </c>
      <c r="J71" s="60">
        <f t="shared" si="6"/>
        <v>13129.88</v>
      </c>
      <c r="K71" s="60">
        <f t="shared" si="6"/>
        <v>411.68</v>
      </c>
      <c r="L71" s="60">
        <f t="shared" si="6"/>
        <v>0</v>
      </c>
      <c r="M71" s="60">
        <f t="shared" si="6"/>
        <v>435.6</v>
      </c>
      <c r="N71" s="60">
        <f t="shared" si="6"/>
        <v>19751.189999999999</v>
      </c>
      <c r="O71" s="60">
        <f t="shared" si="6"/>
        <v>0</v>
      </c>
      <c r="P71" s="60">
        <f t="shared" si="6"/>
        <v>8120.12</v>
      </c>
      <c r="Q71" s="27">
        <f t="shared" ref="Q71:Q74" si="7">E71+F71+G71+H71+I71+J71+K71+L71+M71+N71+O71+P71</f>
        <v>1518343.9999999998</v>
      </c>
      <c r="R71" s="22">
        <f>Q71/D71</f>
        <v>0.99999999999999989</v>
      </c>
    </row>
    <row r="72" spans="1:20" x14ac:dyDescent="0.3">
      <c r="A72" s="34">
        <v>1551</v>
      </c>
      <c r="B72" s="14" t="s">
        <v>0</v>
      </c>
      <c r="C72" s="15" t="s">
        <v>37</v>
      </c>
      <c r="D72" s="61">
        <v>1254365</v>
      </c>
      <c r="E72" s="62">
        <v>232513.03</v>
      </c>
      <c r="F72" s="62">
        <v>555895.43999999994</v>
      </c>
      <c r="G72" s="35">
        <v>271788.15999999997</v>
      </c>
      <c r="H72" s="62">
        <v>130496.29</v>
      </c>
      <c r="I72" s="62">
        <v>63672.09</v>
      </c>
      <c r="J72" s="62">
        <v>0</v>
      </c>
      <c r="K72" s="62">
        <v>0</v>
      </c>
      <c r="L72" s="62">
        <v>0</v>
      </c>
      <c r="M72" s="62">
        <v>0</v>
      </c>
      <c r="N72" s="62">
        <v>0</v>
      </c>
      <c r="O72" s="62">
        <v>0</v>
      </c>
      <c r="P72" s="62">
        <v>0</v>
      </c>
      <c r="Q72" s="27">
        <f t="shared" si="7"/>
        <v>1254365.01</v>
      </c>
      <c r="R72" s="22">
        <f>Q72/D72</f>
        <v>1.0000000079721612</v>
      </c>
    </row>
    <row r="73" spans="1:20" x14ac:dyDescent="0.3">
      <c r="A73" s="34">
        <v>5511</v>
      </c>
      <c r="B73" s="14" t="s">
        <v>1</v>
      </c>
      <c r="C73" s="15" t="s">
        <v>24</v>
      </c>
      <c r="D73" s="61">
        <v>113979</v>
      </c>
      <c r="E73" s="23">
        <v>0</v>
      </c>
      <c r="F73" s="62">
        <v>0</v>
      </c>
      <c r="G73" s="35">
        <v>0</v>
      </c>
      <c r="H73" s="62">
        <v>78998.16</v>
      </c>
      <c r="I73" s="62">
        <v>21620.36</v>
      </c>
      <c r="J73" s="62">
        <v>13129.88</v>
      </c>
      <c r="K73" s="62">
        <v>411.68</v>
      </c>
      <c r="L73" s="62">
        <v>0</v>
      </c>
      <c r="M73" s="62">
        <v>435.6</v>
      </c>
      <c r="N73" s="62">
        <v>0</v>
      </c>
      <c r="O73" s="62">
        <v>0</v>
      </c>
      <c r="P73" s="62">
        <v>0</v>
      </c>
      <c r="Q73" s="27">
        <f t="shared" si="7"/>
        <v>114595.68000000001</v>
      </c>
      <c r="R73" s="22">
        <f t="shared" ref="R73" si="8">Q73/D73</f>
        <v>1.0054104703498012</v>
      </c>
    </row>
    <row r="74" spans="1:20" ht="27" x14ac:dyDescent="0.3">
      <c r="A74" s="30">
        <v>5515</v>
      </c>
      <c r="B74" s="14" t="s">
        <v>1</v>
      </c>
      <c r="C74" s="15" t="s">
        <v>26</v>
      </c>
      <c r="D74" s="61">
        <v>150000</v>
      </c>
      <c r="E74" s="23">
        <v>0</v>
      </c>
      <c r="F74" s="62">
        <v>0</v>
      </c>
      <c r="G74" s="35">
        <v>121512</v>
      </c>
      <c r="H74" s="62">
        <v>0</v>
      </c>
      <c r="I74" s="62">
        <v>0</v>
      </c>
      <c r="J74" s="62">
        <v>0</v>
      </c>
      <c r="K74" s="62">
        <v>0</v>
      </c>
      <c r="L74" s="62">
        <v>0</v>
      </c>
      <c r="M74" s="62">
        <v>0</v>
      </c>
      <c r="N74" s="62">
        <v>19751.189999999999</v>
      </c>
      <c r="O74" s="62">
        <v>0</v>
      </c>
      <c r="P74" s="62">
        <v>8120.12</v>
      </c>
      <c r="Q74" s="27">
        <f t="shared" si="7"/>
        <v>149383.31</v>
      </c>
      <c r="R74" s="22">
        <f>Q74/D74</f>
        <v>0.99588873333333328</v>
      </c>
    </row>
    <row r="75" spans="1:20" x14ac:dyDescent="0.3"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</row>
    <row r="76" spans="1:20" x14ac:dyDescent="0.3"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54"/>
      <c r="Q76" s="6"/>
      <c r="R76" s="6"/>
    </row>
    <row r="77" spans="1:20" x14ac:dyDescent="0.3"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54"/>
      <c r="Q77" s="6"/>
    </row>
    <row r="78" spans="1:20" x14ac:dyDescent="0.3"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7"/>
  <sheetViews>
    <sheetView topLeftCell="A124" workbookViewId="0">
      <selection activeCell="A136" sqref="A136"/>
    </sheetView>
  </sheetViews>
  <sheetFormatPr defaultColWidth="8.88671875" defaultRowHeight="14.4" x14ac:dyDescent="0.3"/>
  <cols>
    <col min="1" max="1" width="33.109375" style="53" customWidth="1"/>
    <col min="2" max="3" width="15.6640625" style="53" customWidth="1"/>
    <col min="4" max="4" width="9.88671875" style="53" bestFit="1" customWidth="1"/>
    <col min="5" max="5" width="41.33203125" style="53" hidden="1" customWidth="1"/>
    <col min="6" max="6" width="9.88671875" style="53" customWidth="1"/>
    <col min="7" max="14" width="9.109375" style="53" customWidth="1"/>
    <col min="15" max="15" width="10.33203125" style="53" customWidth="1"/>
    <col min="16" max="16" width="9.109375" style="53" customWidth="1"/>
    <col min="17" max="17" width="9.88671875" style="53" customWidth="1"/>
    <col min="18" max="18" width="10.6640625" style="53" customWidth="1"/>
    <col min="19" max="19" width="9.6640625" style="53" customWidth="1"/>
    <col min="20" max="20" width="9.88671875" style="53" customWidth="1"/>
    <col min="21" max="21" width="10.6640625" style="53" customWidth="1"/>
    <col min="22" max="22" width="0" style="53" hidden="1" customWidth="1"/>
    <col min="23" max="16384" width="8.88671875" style="53"/>
  </cols>
  <sheetData>
    <row r="1" spans="1:22" x14ac:dyDescent="0.3">
      <c r="A1" s="2" t="s">
        <v>118</v>
      </c>
      <c r="U1" s="63" t="s">
        <v>56</v>
      </c>
    </row>
    <row r="2" spans="1:22" x14ac:dyDescent="0.3">
      <c r="A2" s="4" t="s">
        <v>119</v>
      </c>
      <c r="F2" s="64"/>
      <c r="G2" s="64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6"/>
      <c r="V2" s="66"/>
    </row>
    <row r="3" spans="1:22" x14ac:dyDescent="0.3">
      <c r="A3" s="4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6"/>
      <c r="V3" s="66"/>
    </row>
    <row r="4" spans="1:22" x14ac:dyDescent="0.3">
      <c r="A4" s="2" t="s">
        <v>49</v>
      </c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6"/>
      <c r="V4" s="66"/>
    </row>
    <row r="5" spans="1:22" ht="6.75" customHeight="1" x14ac:dyDescent="0.3"/>
    <row r="6" spans="1:22" s="71" customFormat="1" ht="31.2" customHeight="1" x14ac:dyDescent="0.3">
      <c r="A6" s="67" t="s">
        <v>57</v>
      </c>
      <c r="B6" s="67" t="s">
        <v>58</v>
      </c>
      <c r="C6" s="67" t="s">
        <v>59</v>
      </c>
      <c r="D6" s="67" t="s">
        <v>5</v>
      </c>
      <c r="E6" s="67" t="s">
        <v>18</v>
      </c>
      <c r="F6" s="68" t="s">
        <v>4</v>
      </c>
      <c r="G6" s="67" t="s">
        <v>2</v>
      </c>
      <c r="H6" s="67" t="s">
        <v>3</v>
      </c>
      <c r="I6" s="67" t="s">
        <v>8</v>
      </c>
      <c r="J6" s="67" t="s">
        <v>9</v>
      </c>
      <c r="K6" s="67" t="s">
        <v>10</v>
      </c>
      <c r="L6" s="67" t="s">
        <v>11</v>
      </c>
      <c r="M6" s="67" t="s">
        <v>12</v>
      </c>
      <c r="N6" s="67" t="s">
        <v>13</v>
      </c>
      <c r="O6" s="67" t="s">
        <v>14</v>
      </c>
      <c r="P6" s="67" t="s">
        <v>15</v>
      </c>
      <c r="Q6" s="67" t="s">
        <v>16</v>
      </c>
      <c r="R6" s="69" t="s">
        <v>17</v>
      </c>
      <c r="S6" s="70" t="s">
        <v>6</v>
      </c>
      <c r="T6" s="70" t="s">
        <v>60</v>
      </c>
      <c r="U6" s="70" t="s">
        <v>7</v>
      </c>
    </row>
    <row r="7" spans="1:22" s="77" customFormat="1" ht="15.45" customHeight="1" x14ac:dyDescent="0.3">
      <c r="A7" s="72" t="s">
        <v>6</v>
      </c>
      <c r="B7" s="73"/>
      <c r="C7" s="73"/>
      <c r="D7" s="72" t="s">
        <v>6</v>
      </c>
      <c r="E7" s="73"/>
      <c r="F7" s="74">
        <f t="shared" ref="F7:P7" si="0">+F8+F35+F49+F61+F68+F75+F82+F86+F92+F119+F146+F173+F200+F229+F53</f>
        <v>56019129.403999999</v>
      </c>
      <c r="G7" s="74">
        <f t="shared" si="0"/>
        <v>3548708.7399999998</v>
      </c>
      <c r="H7" s="74">
        <f t="shared" si="0"/>
        <v>3687662.52</v>
      </c>
      <c r="I7" s="74">
        <f t="shared" si="0"/>
        <v>4423764.3900000006</v>
      </c>
      <c r="J7" s="74">
        <f t="shared" si="0"/>
        <v>4442161.32</v>
      </c>
      <c r="K7" s="74">
        <f t="shared" si="0"/>
        <v>4749528.5199999977</v>
      </c>
      <c r="L7" s="74">
        <f t="shared" si="0"/>
        <v>4507945.74</v>
      </c>
      <c r="M7" s="74">
        <f t="shared" si="0"/>
        <v>4018179.3699999987</v>
      </c>
      <c r="N7" s="74">
        <f t="shared" si="0"/>
        <v>4616510.790000001</v>
      </c>
      <c r="O7" s="74">
        <f t="shared" si="0"/>
        <v>4926097.9899999993</v>
      </c>
      <c r="P7" s="74">
        <f t="shared" si="0"/>
        <v>4686028.12</v>
      </c>
      <c r="Q7" s="74">
        <f t="shared" ref="Q7:R7" si="1">+Q8+Q35+Q49+Q61+Q68+Q75+Q82+Q86+Q92+Q119+Q146+Q173+Q200+Q229+Q53</f>
        <v>4911665.0199999986</v>
      </c>
      <c r="R7" s="74">
        <f t="shared" si="1"/>
        <v>5993960.6600000011</v>
      </c>
      <c r="S7" s="74">
        <f>+S8+S35+S49+S61+S68+S75+S82+S86+S92+S119+S146+S173+S200+S229+S53</f>
        <v>54512213.18</v>
      </c>
      <c r="T7" s="75">
        <f>F7-S7</f>
        <v>1506916.2239999995</v>
      </c>
      <c r="U7" s="76">
        <f>S7/F7</f>
        <v>0.97309997067015475</v>
      </c>
    </row>
    <row r="8" spans="1:22" s="84" customFormat="1" ht="15.45" customHeight="1" x14ac:dyDescent="0.3">
      <c r="A8" s="78" t="s">
        <v>61</v>
      </c>
      <c r="B8" s="79" t="s">
        <v>62</v>
      </c>
      <c r="C8" s="79"/>
      <c r="D8" s="78"/>
      <c r="E8" s="80"/>
      <c r="F8" s="81">
        <f t="shared" ref="F8:R8" si="2">SUM(F9:F34)</f>
        <v>3378067.1560415067</v>
      </c>
      <c r="G8" s="81">
        <f t="shared" si="2"/>
        <v>200961.44476000001</v>
      </c>
      <c r="H8" s="81">
        <f t="shared" si="2"/>
        <v>210874.98375999997</v>
      </c>
      <c r="I8" s="81">
        <f t="shared" si="2"/>
        <v>264190.67969602824</v>
      </c>
      <c r="J8" s="81">
        <f t="shared" si="2"/>
        <v>253757.17041000002</v>
      </c>
      <c r="K8" s="81">
        <f t="shared" si="2"/>
        <v>284847.18244637619</v>
      </c>
      <c r="L8" s="81">
        <f t="shared" si="2"/>
        <v>271791.0854076313</v>
      </c>
      <c r="M8" s="81">
        <f t="shared" si="2"/>
        <v>255446.23660803863</v>
      </c>
      <c r="N8" s="81">
        <f t="shared" si="2"/>
        <v>257519.53007251138</v>
      </c>
      <c r="O8" s="81">
        <f t="shared" si="2"/>
        <v>312046.24451011617</v>
      </c>
      <c r="P8" s="81">
        <f t="shared" si="2"/>
        <v>291398.38668844086</v>
      </c>
      <c r="Q8" s="81">
        <f t="shared" si="2"/>
        <v>312585.41506228142</v>
      </c>
      <c r="R8" s="81">
        <f t="shared" si="2"/>
        <v>373850.84716787841</v>
      </c>
      <c r="S8" s="82">
        <f t="shared" ref="S8:S48" si="3">SUM(G8:R8)</f>
        <v>3289269.2065893025</v>
      </c>
      <c r="T8" s="82">
        <f>F8-S8</f>
        <v>88797.949452204164</v>
      </c>
      <c r="U8" s="83">
        <f>S8/F8</f>
        <v>0.97371338539158603</v>
      </c>
    </row>
    <row r="9" spans="1:22" s="92" customFormat="1" ht="15.45" customHeight="1" x14ac:dyDescent="0.3">
      <c r="A9" s="85" t="s">
        <v>61</v>
      </c>
      <c r="B9" s="86" t="s">
        <v>0</v>
      </c>
      <c r="C9" s="86" t="s">
        <v>63</v>
      </c>
      <c r="D9" s="87" t="s">
        <v>64</v>
      </c>
      <c r="E9" s="88" t="s">
        <v>19</v>
      </c>
      <c r="F9" s="89">
        <v>119291.25199999999</v>
      </c>
      <c r="G9" s="89">
        <v>0</v>
      </c>
      <c r="H9" s="90">
        <v>0</v>
      </c>
      <c r="I9" s="90">
        <v>1977.7671600000001</v>
      </c>
      <c r="J9" s="90">
        <v>26741.081099999999</v>
      </c>
      <c r="K9" s="90">
        <v>0</v>
      </c>
      <c r="L9" s="90">
        <v>9266.5657100000008</v>
      </c>
      <c r="M9" s="90">
        <v>0</v>
      </c>
      <c r="N9" s="90">
        <v>1574.93911</v>
      </c>
      <c r="O9" s="90">
        <v>12664.93597</v>
      </c>
      <c r="P9" s="90">
        <v>14188.102999999999</v>
      </c>
      <c r="Q9" s="90">
        <v>0</v>
      </c>
      <c r="R9" s="90">
        <v>21557.848959999999</v>
      </c>
      <c r="S9" s="82">
        <f t="shared" si="3"/>
        <v>87971.241009999998</v>
      </c>
      <c r="T9" s="90">
        <f t="shared" ref="T9:T76" si="4">F9-S9</f>
        <v>31320.010989999995</v>
      </c>
      <c r="U9" s="91">
        <f t="shared" ref="U9:U85" si="5">S9/F9</f>
        <v>0.7374492222614949</v>
      </c>
    </row>
    <row r="10" spans="1:22" s="92" customFormat="1" ht="15.45" customHeight="1" x14ac:dyDescent="0.3">
      <c r="A10" s="85" t="s">
        <v>61</v>
      </c>
      <c r="B10" s="86" t="s">
        <v>0</v>
      </c>
      <c r="C10" s="86" t="s">
        <v>63</v>
      </c>
      <c r="D10" s="87" t="s">
        <v>65</v>
      </c>
      <c r="E10" s="88" t="s">
        <v>20</v>
      </c>
      <c r="F10" s="89">
        <v>7804.0750000000007</v>
      </c>
      <c r="G10" s="89">
        <v>0</v>
      </c>
      <c r="H10" s="90">
        <v>0</v>
      </c>
      <c r="I10" s="90">
        <v>0</v>
      </c>
      <c r="J10" s="90">
        <v>0</v>
      </c>
      <c r="K10" s="90">
        <v>3781.655960000001</v>
      </c>
      <c r="L10" s="90">
        <v>0</v>
      </c>
      <c r="M10" s="90">
        <v>4022.4522400000001</v>
      </c>
      <c r="N10" s="90">
        <v>0</v>
      </c>
      <c r="O10" s="90">
        <v>0</v>
      </c>
      <c r="P10" s="90">
        <v>0</v>
      </c>
      <c r="Q10" s="90">
        <v>0</v>
      </c>
      <c r="R10" s="90">
        <v>0</v>
      </c>
      <c r="S10" s="82">
        <f t="shared" si="3"/>
        <v>7804.1082000000006</v>
      </c>
      <c r="T10" s="90">
        <f t="shared" si="4"/>
        <v>-3.319999999985157E-2</v>
      </c>
      <c r="U10" s="91">
        <f t="shared" si="5"/>
        <v>1.0000042541877161</v>
      </c>
    </row>
    <row r="11" spans="1:22" s="92" customFormat="1" ht="15.45" customHeight="1" x14ac:dyDescent="0.3">
      <c r="A11" s="85" t="s">
        <v>61</v>
      </c>
      <c r="B11" s="86" t="s">
        <v>0</v>
      </c>
      <c r="C11" s="86" t="s">
        <v>63</v>
      </c>
      <c r="D11" s="87">
        <v>1551</v>
      </c>
      <c r="E11" s="88" t="s">
        <v>66</v>
      </c>
      <c r="F11" s="89">
        <v>139502.7095095058</v>
      </c>
      <c r="G11" s="89">
        <v>0</v>
      </c>
      <c r="H11" s="90">
        <v>0</v>
      </c>
      <c r="I11" s="90">
        <v>15652.96456602822</v>
      </c>
      <c r="J11" s="90">
        <v>0</v>
      </c>
      <c r="K11" s="90">
        <v>11570.68535637626</v>
      </c>
      <c r="L11" s="90">
        <v>6135.0711676312112</v>
      </c>
      <c r="M11" s="90">
        <v>7378.8829780386041</v>
      </c>
      <c r="N11" s="90">
        <v>17160.427112511341</v>
      </c>
      <c r="O11" s="90">
        <v>22012.922390116259</v>
      </c>
      <c r="P11" s="90">
        <v>13938.73710844085</v>
      </c>
      <c r="Q11" s="90">
        <v>10871.198302281469</v>
      </c>
      <c r="R11" s="90">
        <v>17232.763717878421</v>
      </c>
      <c r="S11" s="82">
        <f t="shared" si="3"/>
        <v>121953.65269930265</v>
      </c>
      <c r="T11" s="90">
        <f t="shared" si="4"/>
        <v>17549.056810203154</v>
      </c>
      <c r="U11" s="91">
        <f t="shared" si="5"/>
        <v>0.87420275296511463</v>
      </c>
    </row>
    <row r="12" spans="1:22" s="92" customFormat="1" ht="15.45" customHeight="1" x14ac:dyDescent="0.3">
      <c r="A12" s="85" t="s">
        <v>61</v>
      </c>
      <c r="B12" s="86" t="s">
        <v>0</v>
      </c>
      <c r="C12" s="86" t="s">
        <v>63</v>
      </c>
      <c r="D12" s="87">
        <v>1560</v>
      </c>
      <c r="E12" s="87" t="s">
        <v>38</v>
      </c>
      <c r="F12" s="89">
        <v>19123.366000000002</v>
      </c>
      <c r="G12" s="89">
        <v>1065.8992800000001</v>
      </c>
      <c r="H12" s="90">
        <v>0</v>
      </c>
      <c r="I12" s="90">
        <v>0</v>
      </c>
      <c r="J12" s="90">
        <v>2369.4839999999999</v>
      </c>
      <c r="K12" s="90">
        <v>510.65418000000011</v>
      </c>
      <c r="L12" s="90">
        <v>3940.9130399999999</v>
      </c>
      <c r="M12" s="90">
        <v>2639.3418999999999</v>
      </c>
      <c r="N12" s="90">
        <v>2017.0992000000001</v>
      </c>
      <c r="O12" s="90">
        <v>2772.4282499999999</v>
      </c>
      <c r="P12" s="90">
        <v>1763.9492</v>
      </c>
      <c r="Q12" s="90">
        <v>2043.67995</v>
      </c>
      <c r="R12" s="90">
        <v>0</v>
      </c>
      <c r="S12" s="82">
        <f t="shared" si="3"/>
        <v>19123.449000000001</v>
      </c>
      <c r="T12" s="90">
        <f t="shared" si="4"/>
        <v>-8.2999999998719431E-2</v>
      </c>
      <c r="U12" s="91">
        <f t="shared" si="5"/>
        <v>1.000004340240102</v>
      </c>
    </row>
    <row r="13" spans="1:22" s="92" customFormat="1" ht="15.45" customHeight="1" x14ac:dyDescent="0.3">
      <c r="A13" s="85" t="s">
        <v>61</v>
      </c>
      <c r="B13" s="87" t="s">
        <v>1</v>
      </c>
      <c r="C13" s="86" t="s">
        <v>63</v>
      </c>
      <c r="D13" s="87" t="s">
        <v>68</v>
      </c>
      <c r="E13" s="88" t="s">
        <v>69</v>
      </c>
      <c r="F13" s="89">
        <v>504674.12400000001</v>
      </c>
      <c r="G13" s="89">
        <v>35820.704210000004</v>
      </c>
      <c r="H13" s="90">
        <v>37825.355320000017</v>
      </c>
      <c r="I13" s="90">
        <v>39994.064170000012</v>
      </c>
      <c r="J13" s="90">
        <v>40490.049280000007</v>
      </c>
      <c r="K13" s="90">
        <v>42540.311159999997</v>
      </c>
      <c r="L13" s="90">
        <v>43626.659479999988</v>
      </c>
      <c r="M13" s="90">
        <v>43481.558580000012</v>
      </c>
      <c r="N13" s="90">
        <v>43226.974649999996</v>
      </c>
      <c r="O13" s="90">
        <v>43707.95061</v>
      </c>
      <c r="P13" s="90">
        <v>44836.513139999988</v>
      </c>
      <c r="Q13" s="90">
        <v>45771.750500000002</v>
      </c>
      <c r="R13" s="90">
        <v>46818.369070000022</v>
      </c>
      <c r="S13" s="82">
        <f t="shared" si="3"/>
        <v>508140.26017000002</v>
      </c>
      <c r="T13" s="90">
        <f t="shared" si="4"/>
        <v>-3466.1361700000125</v>
      </c>
      <c r="U13" s="91">
        <f t="shared" si="5"/>
        <v>1.0068680679376381</v>
      </c>
    </row>
    <row r="14" spans="1:22" s="92" customFormat="1" ht="15.45" customHeight="1" x14ac:dyDescent="0.3">
      <c r="A14" s="85" t="s">
        <v>61</v>
      </c>
      <c r="B14" s="87" t="s">
        <v>1</v>
      </c>
      <c r="C14" s="86" t="s">
        <v>63</v>
      </c>
      <c r="D14" s="87" t="s">
        <v>70</v>
      </c>
      <c r="E14" s="88" t="s">
        <v>71</v>
      </c>
      <c r="F14" s="89">
        <v>532200.81400000001</v>
      </c>
      <c r="G14" s="89">
        <v>39998.518380000009</v>
      </c>
      <c r="H14" s="90">
        <v>41992.681360000002</v>
      </c>
      <c r="I14" s="90">
        <v>42441.278100000003</v>
      </c>
      <c r="J14" s="90">
        <v>44354.915310000011</v>
      </c>
      <c r="K14" s="90">
        <v>46122.138030000002</v>
      </c>
      <c r="L14" s="90">
        <v>45835.02277000001</v>
      </c>
      <c r="M14" s="90">
        <v>43232.508800000003</v>
      </c>
      <c r="N14" s="90">
        <v>43840.228160000013</v>
      </c>
      <c r="O14" s="90">
        <v>43608.239009999998</v>
      </c>
      <c r="P14" s="90">
        <v>42936.236149999997</v>
      </c>
      <c r="Q14" s="90">
        <v>44781.776839999999</v>
      </c>
      <c r="R14" s="90">
        <v>42650.786700000019</v>
      </c>
      <c r="S14" s="82">
        <f t="shared" si="3"/>
        <v>521794.32961000007</v>
      </c>
      <c r="T14" s="90">
        <f t="shared" si="4"/>
        <v>10406.48438999994</v>
      </c>
      <c r="U14" s="91">
        <f t="shared" si="5"/>
        <v>0.98044632004264476</v>
      </c>
    </row>
    <row r="15" spans="1:22" s="92" customFormat="1" ht="15.45" customHeight="1" x14ac:dyDescent="0.3">
      <c r="A15" s="85" t="s">
        <v>61</v>
      </c>
      <c r="B15" s="87" t="s">
        <v>1</v>
      </c>
      <c r="C15" s="86" t="s">
        <v>63</v>
      </c>
      <c r="D15" s="87" t="s">
        <v>72</v>
      </c>
      <c r="E15" s="88" t="s">
        <v>73</v>
      </c>
      <c r="F15" s="89">
        <v>54918.075999999986</v>
      </c>
      <c r="G15" s="89">
        <v>2004.06</v>
      </c>
      <c r="H15" s="90">
        <v>2449.29</v>
      </c>
      <c r="I15" s="90">
        <v>2422.3040000000001</v>
      </c>
      <c r="J15" s="90">
        <v>2865.1795000000002</v>
      </c>
      <c r="K15" s="90">
        <v>4333.259</v>
      </c>
      <c r="L15" s="90">
        <v>7475.3720000000012</v>
      </c>
      <c r="M15" s="90">
        <v>5201.8900000000003</v>
      </c>
      <c r="N15" s="90">
        <v>4120.88922</v>
      </c>
      <c r="O15" s="90">
        <v>7060.7049999999999</v>
      </c>
      <c r="P15" s="90">
        <v>5861.1280000000024</v>
      </c>
      <c r="Q15" s="90">
        <v>5485.1180000000004</v>
      </c>
      <c r="R15" s="90">
        <v>3475.8346000000001</v>
      </c>
      <c r="S15" s="82">
        <f t="shared" si="3"/>
        <v>52755.029320000009</v>
      </c>
      <c r="T15" s="90">
        <f t="shared" si="4"/>
        <v>2163.0466799999776</v>
      </c>
      <c r="U15" s="91">
        <f t="shared" si="5"/>
        <v>0.96061321084882911</v>
      </c>
    </row>
    <row r="16" spans="1:22" s="92" customFormat="1" ht="15.45" customHeight="1" x14ac:dyDescent="0.3">
      <c r="A16" s="85" t="s">
        <v>61</v>
      </c>
      <c r="B16" s="87" t="s">
        <v>1</v>
      </c>
      <c r="C16" s="86" t="s">
        <v>63</v>
      </c>
      <c r="D16" s="87" t="s">
        <v>74</v>
      </c>
      <c r="E16" s="88" t="s">
        <v>75</v>
      </c>
      <c r="F16" s="89">
        <v>61232.106000000007</v>
      </c>
      <c r="G16" s="89">
        <v>234.309</v>
      </c>
      <c r="H16" s="90">
        <v>602.80500000000006</v>
      </c>
      <c r="I16" s="90">
        <v>186.16900000000001</v>
      </c>
      <c r="J16" s="90">
        <v>2652.0990000000002</v>
      </c>
      <c r="K16" s="90">
        <v>15083.59</v>
      </c>
      <c r="L16" s="90">
        <v>1171.5450000000001</v>
      </c>
      <c r="M16" s="90">
        <v>1397.8009999999999</v>
      </c>
      <c r="N16" s="90">
        <v>2295.1656400000002</v>
      </c>
      <c r="O16" s="90">
        <v>1575.423</v>
      </c>
      <c r="P16" s="90">
        <v>11384.201150000001</v>
      </c>
      <c r="Q16" s="90">
        <v>3704.9664499999999</v>
      </c>
      <c r="R16" s="90">
        <v>5769.6</v>
      </c>
      <c r="S16" s="82">
        <f t="shared" si="3"/>
        <v>46057.674239999993</v>
      </c>
      <c r="T16" s="90">
        <f t="shared" si="4"/>
        <v>15174.431760000014</v>
      </c>
      <c r="U16" s="91">
        <f t="shared" si="5"/>
        <v>0.75218177601142755</v>
      </c>
    </row>
    <row r="17" spans="1:21" s="92" customFormat="1" ht="15.45" customHeight="1" x14ac:dyDescent="0.3">
      <c r="A17" s="85" t="s">
        <v>61</v>
      </c>
      <c r="B17" s="87" t="s">
        <v>1</v>
      </c>
      <c r="C17" s="86" t="s">
        <v>63</v>
      </c>
      <c r="D17" s="87" t="s">
        <v>76</v>
      </c>
      <c r="E17" s="88" t="s">
        <v>21</v>
      </c>
      <c r="F17" s="89">
        <v>5792.0999999999995</v>
      </c>
      <c r="G17" s="89">
        <v>582.35804000000007</v>
      </c>
      <c r="H17" s="90">
        <v>225.62106000000011</v>
      </c>
      <c r="I17" s="90">
        <v>304.30518999999998</v>
      </c>
      <c r="J17" s="90">
        <v>143.11358000000001</v>
      </c>
      <c r="K17" s="90">
        <v>82.510610000000014</v>
      </c>
      <c r="L17" s="90">
        <v>346.52152999999998</v>
      </c>
      <c r="M17" s="90">
        <v>33.352719999999998</v>
      </c>
      <c r="N17" s="90">
        <v>155.10542000000001</v>
      </c>
      <c r="O17" s="90">
        <v>230.44444999999999</v>
      </c>
      <c r="P17" s="90">
        <v>723.48278000000016</v>
      </c>
      <c r="Q17" s="90">
        <v>693.34216000000015</v>
      </c>
      <c r="R17" s="90">
        <v>976.39506000000051</v>
      </c>
      <c r="S17" s="82">
        <f t="shared" si="3"/>
        <v>4496.5526000000018</v>
      </c>
      <c r="T17" s="90">
        <f t="shared" si="4"/>
        <v>1295.5473999999977</v>
      </c>
      <c r="U17" s="91">
        <f t="shared" si="5"/>
        <v>0.7763250979782812</v>
      </c>
    </row>
    <row r="18" spans="1:21" s="92" customFormat="1" ht="15.45" customHeight="1" x14ac:dyDescent="0.3">
      <c r="A18" s="85" t="s">
        <v>61</v>
      </c>
      <c r="B18" s="87" t="s">
        <v>1</v>
      </c>
      <c r="C18" s="86" t="s">
        <v>63</v>
      </c>
      <c r="D18" s="87" t="s">
        <v>77</v>
      </c>
      <c r="E18" s="88" t="s">
        <v>78</v>
      </c>
      <c r="F18" s="89">
        <v>348481.89553200011</v>
      </c>
      <c r="G18" s="89">
        <v>26922.00643999999</v>
      </c>
      <c r="H18" s="90">
        <v>28449.17125000001</v>
      </c>
      <c r="I18" s="90">
        <v>29236.66604</v>
      </c>
      <c r="J18" s="90">
        <v>30114.780460000002</v>
      </c>
      <c r="K18" s="90">
        <v>31849.030180000009</v>
      </c>
      <c r="L18" s="90">
        <v>33288.471769999996</v>
      </c>
      <c r="M18" s="90">
        <v>31336.119559999999</v>
      </c>
      <c r="N18" s="90">
        <v>31225.85411</v>
      </c>
      <c r="O18" s="90">
        <v>32315.830579999991</v>
      </c>
      <c r="P18" s="90">
        <v>32433.041069999988</v>
      </c>
      <c r="Q18" s="90">
        <v>33197.473219999993</v>
      </c>
      <c r="R18" s="90">
        <v>32585.278079999989</v>
      </c>
      <c r="S18" s="82">
        <f t="shared" si="3"/>
        <v>372953.72275999992</v>
      </c>
      <c r="T18" s="90">
        <f t="shared" si="4"/>
        <v>-24471.827227999805</v>
      </c>
      <c r="U18" s="91">
        <f t="shared" si="5"/>
        <v>1.0702240992767804</v>
      </c>
    </row>
    <row r="19" spans="1:21" s="92" customFormat="1" ht="15.45" customHeight="1" x14ac:dyDescent="0.3">
      <c r="A19" s="85" t="s">
        <v>61</v>
      </c>
      <c r="B19" s="87" t="s">
        <v>1</v>
      </c>
      <c r="C19" s="86" t="s">
        <v>63</v>
      </c>
      <c r="D19" s="87" t="s">
        <v>79</v>
      </c>
      <c r="E19" s="88" t="s">
        <v>22</v>
      </c>
      <c r="F19" s="89">
        <v>109004.8000000001</v>
      </c>
      <c r="G19" s="89">
        <v>8494.6111599999986</v>
      </c>
      <c r="H19" s="90">
        <v>8322.948190000001</v>
      </c>
      <c r="I19" s="90">
        <v>8402.6495799999975</v>
      </c>
      <c r="J19" s="90">
        <v>8303.9900399999988</v>
      </c>
      <c r="K19" s="90">
        <v>7685.7369999999974</v>
      </c>
      <c r="L19" s="90">
        <v>7906.5501699999986</v>
      </c>
      <c r="M19" s="90">
        <v>4597.0745499999994</v>
      </c>
      <c r="N19" s="90">
        <v>5094.6665799999992</v>
      </c>
      <c r="O19" s="90">
        <v>8765.03989</v>
      </c>
      <c r="P19" s="90">
        <v>9888.2881500000021</v>
      </c>
      <c r="Q19" s="90">
        <v>15954.62997</v>
      </c>
      <c r="R19" s="90">
        <v>14688.157389999989</v>
      </c>
      <c r="S19" s="82">
        <f t="shared" si="3"/>
        <v>108104.34266999998</v>
      </c>
      <c r="T19" s="90">
        <f t="shared" si="4"/>
        <v>900.45733000012115</v>
      </c>
      <c r="U19" s="91">
        <f t="shared" si="5"/>
        <v>0.9917392873524824</v>
      </c>
    </row>
    <row r="20" spans="1:21" s="92" customFormat="1" ht="15.45" customHeight="1" x14ac:dyDescent="0.3">
      <c r="A20" s="85" t="s">
        <v>61</v>
      </c>
      <c r="B20" s="87" t="s">
        <v>1</v>
      </c>
      <c r="C20" s="86" t="s">
        <v>63</v>
      </c>
      <c r="D20" s="87" t="s">
        <v>80</v>
      </c>
      <c r="E20" s="88" t="s">
        <v>23</v>
      </c>
      <c r="F20" s="89">
        <v>12727.22</v>
      </c>
      <c r="G20" s="89">
        <v>867.39233000000013</v>
      </c>
      <c r="H20" s="90">
        <v>385.82135000000011</v>
      </c>
      <c r="I20" s="90">
        <v>131.35414</v>
      </c>
      <c r="J20" s="90">
        <v>530.43391000000008</v>
      </c>
      <c r="K20" s="90">
        <v>1899.148730000001</v>
      </c>
      <c r="L20" s="90">
        <v>1627.98524</v>
      </c>
      <c r="M20" s="90">
        <v>2781.3308299999999</v>
      </c>
      <c r="N20" s="90">
        <v>1656.8816900000011</v>
      </c>
      <c r="O20" s="90">
        <v>1963.1400700000011</v>
      </c>
      <c r="P20" s="90">
        <v>2080.1285699999999</v>
      </c>
      <c r="Q20" s="90">
        <v>1007.30543</v>
      </c>
      <c r="R20" s="90">
        <v>232.9652300000001</v>
      </c>
      <c r="S20" s="82">
        <f t="shared" si="3"/>
        <v>15163.887520000006</v>
      </c>
      <c r="T20" s="90">
        <f t="shared" si="4"/>
        <v>-2436.6675200000063</v>
      </c>
      <c r="U20" s="91">
        <f t="shared" si="5"/>
        <v>1.1914532411634282</v>
      </c>
    </row>
    <row r="21" spans="1:21" s="92" customFormat="1" ht="15.45" customHeight="1" x14ac:dyDescent="0.3">
      <c r="A21" s="85" t="s">
        <v>61</v>
      </c>
      <c r="B21" s="87" t="s">
        <v>1</v>
      </c>
      <c r="C21" s="86" t="s">
        <v>63</v>
      </c>
      <c r="D21" s="87" t="s">
        <v>81</v>
      </c>
      <c r="E21" s="88" t="s">
        <v>82</v>
      </c>
      <c r="F21" s="89">
        <v>6274.8000000000011</v>
      </c>
      <c r="G21" s="89">
        <v>328.33278999999999</v>
      </c>
      <c r="H21" s="90">
        <v>719.4197700000002</v>
      </c>
      <c r="I21" s="90">
        <v>707.63474000000008</v>
      </c>
      <c r="J21" s="90">
        <v>662.60726</v>
      </c>
      <c r="K21" s="90">
        <v>368.49257000000011</v>
      </c>
      <c r="L21" s="90">
        <v>942.71028000000013</v>
      </c>
      <c r="M21" s="90">
        <v>211.88059999999999</v>
      </c>
      <c r="N21" s="90">
        <v>2.9049999999999998</v>
      </c>
      <c r="O21" s="90">
        <v>923.36752999999999</v>
      </c>
      <c r="P21" s="90">
        <v>1480.1114600000001</v>
      </c>
      <c r="Q21" s="90">
        <v>624.60902999999996</v>
      </c>
      <c r="R21" s="90">
        <v>936.72555</v>
      </c>
      <c r="S21" s="82">
        <f t="shared" si="3"/>
        <v>7908.7965800000011</v>
      </c>
      <c r="T21" s="90">
        <f t="shared" si="4"/>
        <v>-1633.99658</v>
      </c>
      <c r="U21" s="91">
        <f t="shared" si="5"/>
        <v>1.2604061611525466</v>
      </c>
    </row>
    <row r="22" spans="1:21" s="92" customFormat="1" ht="15.45" customHeight="1" x14ac:dyDescent="0.3">
      <c r="A22" s="85" t="s">
        <v>61</v>
      </c>
      <c r="B22" s="87" t="s">
        <v>1</v>
      </c>
      <c r="C22" s="86" t="s">
        <v>63</v>
      </c>
      <c r="D22" s="87" t="s">
        <v>83</v>
      </c>
      <c r="E22" s="88" t="s">
        <v>24</v>
      </c>
      <c r="F22" s="89">
        <v>279538.10700000002</v>
      </c>
      <c r="G22" s="89">
        <v>29069.765620000009</v>
      </c>
      <c r="H22" s="90">
        <v>25776.32644999999</v>
      </c>
      <c r="I22" s="90">
        <v>26125.18956000001</v>
      </c>
      <c r="J22" s="90">
        <v>15077.071190000001</v>
      </c>
      <c r="K22" s="90">
        <v>17523.073709999979</v>
      </c>
      <c r="L22" s="90">
        <v>21231.844880000011</v>
      </c>
      <c r="M22" s="90">
        <v>17129.318390000011</v>
      </c>
      <c r="N22" s="90">
        <v>20892.39728999999</v>
      </c>
      <c r="O22" s="90">
        <v>24036.947740000011</v>
      </c>
      <c r="P22" s="90">
        <v>23370.646980000009</v>
      </c>
      <c r="Q22" s="90">
        <v>26479.152190000019</v>
      </c>
      <c r="R22" s="90">
        <v>30515.060699999969</v>
      </c>
      <c r="S22" s="82">
        <f t="shared" si="3"/>
        <v>277226.79470000003</v>
      </c>
      <c r="T22" s="90">
        <f t="shared" si="4"/>
        <v>2311.3122999999905</v>
      </c>
      <c r="U22" s="91">
        <f t="shared" si="5"/>
        <v>0.9917316736354661</v>
      </c>
    </row>
    <row r="23" spans="1:21" s="92" customFormat="1" ht="15.45" customHeight="1" x14ac:dyDescent="0.3">
      <c r="A23" s="85" t="s">
        <v>61</v>
      </c>
      <c r="B23" s="87" t="s">
        <v>1</v>
      </c>
      <c r="C23" s="86" t="s">
        <v>63</v>
      </c>
      <c r="D23" s="87" t="s">
        <v>84</v>
      </c>
      <c r="E23" s="88" t="s">
        <v>85</v>
      </c>
      <c r="F23" s="89">
        <v>304813.38799999998</v>
      </c>
      <c r="G23" s="89">
        <v>17128.293949999988</v>
      </c>
      <c r="H23" s="90">
        <v>22410.940619999968</v>
      </c>
      <c r="I23" s="90">
        <v>25035.38631000002</v>
      </c>
      <c r="J23" s="90">
        <v>32399.167580000008</v>
      </c>
      <c r="K23" s="90">
        <v>31755.407319999958</v>
      </c>
      <c r="L23" s="90">
        <v>22629.562429999991</v>
      </c>
      <c r="M23" s="90">
        <v>13478.73425</v>
      </c>
      <c r="N23" s="90">
        <v>16215.7078</v>
      </c>
      <c r="O23" s="90">
        <v>22019.422549999988</v>
      </c>
      <c r="P23" s="90">
        <v>22214.719119999991</v>
      </c>
      <c r="Q23" s="90">
        <v>20808.010299999991</v>
      </c>
      <c r="R23" s="90">
        <v>44307.470310000041</v>
      </c>
      <c r="S23" s="82">
        <f t="shared" si="3"/>
        <v>290402.82253999996</v>
      </c>
      <c r="T23" s="90">
        <f t="shared" si="4"/>
        <v>14410.565460000013</v>
      </c>
      <c r="U23" s="91">
        <f t="shared" si="5"/>
        <v>0.95272331850463199</v>
      </c>
    </row>
    <row r="24" spans="1:21" s="92" customFormat="1" ht="15.45" customHeight="1" x14ac:dyDescent="0.3">
      <c r="A24" s="85" t="s">
        <v>61</v>
      </c>
      <c r="B24" s="87" t="s">
        <v>1</v>
      </c>
      <c r="C24" s="86" t="s">
        <v>63</v>
      </c>
      <c r="D24" s="87" t="s">
        <v>86</v>
      </c>
      <c r="E24" s="88" t="s">
        <v>25</v>
      </c>
      <c r="F24" s="89">
        <v>79846</v>
      </c>
      <c r="G24" s="89">
        <v>1577.6125400000001</v>
      </c>
      <c r="H24" s="90">
        <v>2462.2771699999998</v>
      </c>
      <c r="I24" s="90">
        <v>5248.0402000000004</v>
      </c>
      <c r="J24" s="90">
        <v>5204.3855199999998</v>
      </c>
      <c r="K24" s="90">
        <v>12118.90885</v>
      </c>
      <c r="L24" s="90">
        <v>3008.6769599999998</v>
      </c>
      <c r="M24" s="90">
        <v>6972.9744200000023</v>
      </c>
      <c r="N24" s="90">
        <v>18385.17396</v>
      </c>
      <c r="O24" s="90">
        <v>6312.3699500000021</v>
      </c>
      <c r="P24" s="90">
        <v>3127.7150000000011</v>
      </c>
      <c r="Q24" s="90">
        <v>5627.9668900000024</v>
      </c>
      <c r="R24" s="90">
        <v>6108.0164800000011</v>
      </c>
      <c r="S24" s="82">
        <f t="shared" si="3"/>
        <v>76154.117940000011</v>
      </c>
      <c r="T24" s="90">
        <f t="shared" si="4"/>
        <v>3691.882059999989</v>
      </c>
      <c r="U24" s="91">
        <f t="shared" si="5"/>
        <v>0.95376246699897316</v>
      </c>
    </row>
    <row r="25" spans="1:21" s="92" customFormat="1" ht="15.45" customHeight="1" x14ac:dyDescent="0.3">
      <c r="A25" s="85" t="s">
        <v>61</v>
      </c>
      <c r="B25" s="87" t="s">
        <v>1</v>
      </c>
      <c r="C25" s="86" t="s">
        <v>63</v>
      </c>
      <c r="D25" s="87" t="s">
        <v>87</v>
      </c>
      <c r="E25" s="88" t="s">
        <v>26</v>
      </c>
      <c r="F25" s="89">
        <v>96061.000999999989</v>
      </c>
      <c r="G25" s="89">
        <v>3653.4300899999998</v>
      </c>
      <c r="H25" s="90">
        <v>5364.5244500000008</v>
      </c>
      <c r="I25" s="90">
        <v>4785.9987000000001</v>
      </c>
      <c r="J25" s="90">
        <v>2847.7222400000001</v>
      </c>
      <c r="K25" s="90">
        <v>3961.2541400000009</v>
      </c>
      <c r="L25" s="90">
        <v>6172.8436400000001</v>
      </c>
      <c r="M25" s="90">
        <v>5431.8760699999993</v>
      </c>
      <c r="N25" s="90">
        <v>2947.854690000001</v>
      </c>
      <c r="O25" s="90">
        <v>5383.6647100000009</v>
      </c>
      <c r="P25" s="90">
        <v>5627.2745599999998</v>
      </c>
      <c r="Q25" s="90">
        <v>23990.600539999999</v>
      </c>
      <c r="R25" s="90">
        <v>19645.018199999999</v>
      </c>
      <c r="S25" s="82">
        <f t="shared" si="3"/>
        <v>89812.062030000001</v>
      </c>
      <c r="T25" s="90">
        <f t="shared" si="4"/>
        <v>6248.9389699999883</v>
      </c>
      <c r="U25" s="91">
        <f t="shared" si="5"/>
        <v>0.93494822139111389</v>
      </c>
    </row>
    <row r="26" spans="1:21" s="92" customFormat="1" ht="15.45" customHeight="1" x14ac:dyDescent="0.3">
      <c r="A26" s="85" t="s">
        <v>61</v>
      </c>
      <c r="B26" s="87" t="s">
        <v>1</v>
      </c>
      <c r="C26" s="86" t="s">
        <v>63</v>
      </c>
      <c r="D26" s="87" t="s">
        <v>88</v>
      </c>
      <c r="E26" s="88" t="s">
        <v>27</v>
      </c>
      <c r="F26" s="89">
        <v>259853.50999999989</v>
      </c>
      <c r="G26" s="89">
        <v>15757.24116</v>
      </c>
      <c r="H26" s="90">
        <v>12837.09382</v>
      </c>
      <c r="I26" s="90">
        <v>38029.173010000013</v>
      </c>
      <c r="J26" s="90">
        <v>16440.166480000011</v>
      </c>
      <c r="K26" s="90">
        <v>17040.31548999999</v>
      </c>
      <c r="L26" s="90">
        <v>16183.99028</v>
      </c>
      <c r="M26" s="90">
        <v>28054.94371</v>
      </c>
      <c r="N26" s="90">
        <v>18565.2094</v>
      </c>
      <c r="O26" s="90">
        <v>32044.60588000001</v>
      </c>
      <c r="P26" s="90">
        <v>20575.40472000001</v>
      </c>
      <c r="Q26" s="90">
        <v>20702.278829999999</v>
      </c>
      <c r="R26" s="90">
        <v>15591.287840000001</v>
      </c>
      <c r="S26" s="82">
        <f t="shared" si="3"/>
        <v>251821.71062000006</v>
      </c>
      <c r="T26" s="90">
        <f t="shared" si="4"/>
        <v>8031.7993799998367</v>
      </c>
      <c r="U26" s="91">
        <f t="shared" si="5"/>
        <v>0.96909104910686084</v>
      </c>
    </row>
    <row r="27" spans="1:21" s="92" customFormat="1" ht="15.45" customHeight="1" x14ac:dyDescent="0.3">
      <c r="A27" s="85" t="s">
        <v>61</v>
      </c>
      <c r="B27" s="87" t="s">
        <v>1</v>
      </c>
      <c r="C27" s="86" t="s">
        <v>63</v>
      </c>
      <c r="D27" s="87" t="s">
        <v>89</v>
      </c>
      <c r="E27" s="88" t="s">
        <v>28</v>
      </c>
      <c r="F27" s="89">
        <v>72699.910000000033</v>
      </c>
      <c r="G27" s="89">
        <v>837.98910000000024</v>
      </c>
      <c r="H27" s="90">
        <v>545.83034999999995</v>
      </c>
      <c r="I27" s="90">
        <v>554.40386000000012</v>
      </c>
      <c r="J27" s="90">
        <v>519.13971000000015</v>
      </c>
      <c r="K27" s="90">
        <v>2483.3422700000001</v>
      </c>
      <c r="L27" s="90">
        <v>836.26646000000005</v>
      </c>
      <c r="M27" s="90">
        <v>509.71809000000007</v>
      </c>
      <c r="N27" s="90">
        <v>1204.98641</v>
      </c>
      <c r="O27" s="90">
        <v>1617.6710400000011</v>
      </c>
      <c r="P27" s="90">
        <v>2850.9686099999999</v>
      </c>
      <c r="Q27" s="90">
        <v>21642.65923999999</v>
      </c>
      <c r="R27" s="90">
        <v>43606.702359999967</v>
      </c>
      <c r="S27" s="82">
        <f t="shared" si="3"/>
        <v>77209.677499999962</v>
      </c>
      <c r="T27" s="90">
        <f t="shared" si="4"/>
        <v>-4509.767499999929</v>
      </c>
      <c r="U27" s="91">
        <f t="shared" si="5"/>
        <v>1.0620326421311928</v>
      </c>
    </row>
    <row r="28" spans="1:21" s="92" customFormat="1" ht="15.45" customHeight="1" x14ac:dyDescent="0.3">
      <c r="A28" s="85" t="s">
        <v>61</v>
      </c>
      <c r="B28" s="87" t="s">
        <v>1</v>
      </c>
      <c r="C28" s="86" t="s">
        <v>63</v>
      </c>
      <c r="D28" s="87" t="s">
        <v>90</v>
      </c>
      <c r="E28" s="88" t="s">
        <v>29</v>
      </c>
      <c r="F28" s="89">
        <v>183795.21299999999</v>
      </c>
      <c r="G28" s="89">
        <v>8147.1754099999998</v>
      </c>
      <c r="H28" s="90">
        <v>7826.4377600000034</v>
      </c>
      <c r="I28" s="90">
        <v>9748.3311099999992</v>
      </c>
      <c r="J28" s="90">
        <v>12287.39688</v>
      </c>
      <c r="K28" s="90">
        <v>20481.3642</v>
      </c>
      <c r="L28" s="90">
        <v>15192.206029999999</v>
      </c>
      <c r="M28" s="90">
        <v>27121.750610000021</v>
      </c>
      <c r="N28" s="90">
        <v>20789.803629999999</v>
      </c>
      <c r="O28" s="90">
        <v>18779.657179999998</v>
      </c>
      <c r="P28" s="90">
        <v>16372.986440000001</v>
      </c>
      <c r="Q28" s="90">
        <v>17998.213</v>
      </c>
      <c r="R28" s="90">
        <v>14494.707300000009</v>
      </c>
      <c r="S28" s="82">
        <f t="shared" si="3"/>
        <v>189240.02955000004</v>
      </c>
      <c r="T28" s="90">
        <f t="shared" si="4"/>
        <v>-5444.8165500000468</v>
      </c>
      <c r="U28" s="91">
        <f t="shared" si="5"/>
        <v>1.0296243654071668</v>
      </c>
    </row>
    <row r="29" spans="1:21" s="92" customFormat="1" ht="15.45" customHeight="1" x14ac:dyDescent="0.3">
      <c r="A29" s="85" t="s">
        <v>61</v>
      </c>
      <c r="B29" s="87" t="s">
        <v>1</v>
      </c>
      <c r="C29" s="86" t="s">
        <v>63</v>
      </c>
      <c r="D29" s="87" t="s">
        <v>91</v>
      </c>
      <c r="E29" s="88" t="s">
        <v>30</v>
      </c>
      <c r="F29" s="89">
        <v>14193</v>
      </c>
      <c r="G29" s="89">
        <v>1640.89921</v>
      </c>
      <c r="H29" s="90">
        <v>1027.67363</v>
      </c>
      <c r="I29" s="90">
        <v>178.85504</v>
      </c>
      <c r="J29" s="90">
        <v>126.98004</v>
      </c>
      <c r="K29" s="90">
        <v>371.72712000000013</v>
      </c>
      <c r="L29" s="90">
        <v>7693.4044600000007</v>
      </c>
      <c r="M29" s="90">
        <v>295.98795999999999</v>
      </c>
      <c r="N29" s="90">
        <v>41.211160000000007</v>
      </c>
      <c r="O29" s="90">
        <v>0</v>
      </c>
      <c r="P29" s="90">
        <v>24.484999999999999</v>
      </c>
      <c r="Q29" s="90">
        <v>2395.6165500000011</v>
      </c>
      <c r="R29" s="90">
        <v>360.9860900000001</v>
      </c>
      <c r="S29" s="82">
        <f t="shared" si="3"/>
        <v>14157.826260000003</v>
      </c>
      <c r="T29" s="90">
        <f t="shared" si="4"/>
        <v>35.173739999996542</v>
      </c>
      <c r="U29" s="91">
        <f t="shared" si="5"/>
        <v>0.99752175438596513</v>
      </c>
    </row>
    <row r="30" spans="1:21" s="92" customFormat="1" ht="15.45" customHeight="1" x14ac:dyDescent="0.3">
      <c r="A30" s="85" t="s">
        <v>61</v>
      </c>
      <c r="B30" s="87" t="s">
        <v>1</v>
      </c>
      <c r="C30" s="86" t="s">
        <v>63</v>
      </c>
      <c r="D30" s="87" t="s">
        <v>92</v>
      </c>
      <c r="E30" s="88" t="s">
        <v>31</v>
      </c>
      <c r="F30" s="89">
        <v>6568.6200000000008</v>
      </c>
      <c r="G30" s="89">
        <v>36.022000000000013</v>
      </c>
      <c r="H30" s="90">
        <v>71.413200000000003</v>
      </c>
      <c r="I30" s="90">
        <v>38.673850000000002</v>
      </c>
      <c r="J30" s="90">
        <v>63.733210000000007</v>
      </c>
      <c r="K30" s="90">
        <v>169.08345</v>
      </c>
      <c r="L30" s="90">
        <v>100.69394</v>
      </c>
      <c r="M30" s="90">
        <v>2.138910000000001</v>
      </c>
      <c r="N30" s="90">
        <v>552.57333000000006</v>
      </c>
      <c r="O30" s="90">
        <v>185.99386999999999</v>
      </c>
      <c r="P30" s="90">
        <v>2546.116300000001</v>
      </c>
      <c r="Q30" s="90">
        <v>1864.8307199999999</v>
      </c>
      <c r="R30" s="90">
        <v>3392.127</v>
      </c>
      <c r="S30" s="82">
        <f t="shared" si="3"/>
        <v>9023.3997800000016</v>
      </c>
      <c r="T30" s="90">
        <f t="shared" si="4"/>
        <v>-2454.7797800000008</v>
      </c>
      <c r="U30" s="91">
        <f t="shared" si="5"/>
        <v>1.3737131665403084</v>
      </c>
    </row>
    <row r="31" spans="1:21" s="92" customFormat="1" ht="15.45" customHeight="1" x14ac:dyDescent="0.3">
      <c r="A31" s="85" t="s">
        <v>61</v>
      </c>
      <c r="B31" s="87" t="s">
        <v>1</v>
      </c>
      <c r="C31" s="86" t="s">
        <v>63</v>
      </c>
      <c r="D31" s="87" t="s">
        <v>93</v>
      </c>
      <c r="E31" s="88" t="s">
        <v>94</v>
      </c>
      <c r="F31" s="89">
        <v>78931.055000000008</v>
      </c>
      <c r="G31" s="89">
        <v>1293.19784</v>
      </c>
      <c r="H31" s="90">
        <v>5798.9232700000002</v>
      </c>
      <c r="I31" s="90">
        <v>6543.0510700000004</v>
      </c>
      <c r="J31" s="90">
        <v>2180.44362</v>
      </c>
      <c r="K31" s="90">
        <v>7206.8501500000011</v>
      </c>
      <c r="L31" s="90">
        <v>9803.5475200000001</v>
      </c>
      <c r="M31" s="90">
        <v>2419.1423300000001</v>
      </c>
      <c r="N31" s="90">
        <v>261.69241</v>
      </c>
      <c r="O31" s="90">
        <v>17326.229500000001</v>
      </c>
      <c r="P31" s="90">
        <v>4007.22399</v>
      </c>
      <c r="Q31" s="90">
        <v>1761.7057600000001</v>
      </c>
      <c r="R31" s="90">
        <v>3153.2698599999999</v>
      </c>
      <c r="S31" s="82">
        <f t="shared" si="3"/>
        <v>61755.277320000008</v>
      </c>
      <c r="T31" s="90">
        <f t="shared" si="4"/>
        <v>17175.777679999999</v>
      </c>
      <c r="U31" s="91">
        <f t="shared" si="5"/>
        <v>0.78239518425289012</v>
      </c>
    </row>
    <row r="32" spans="1:21" s="92" customFormat="1" ht="15.45" customHeight="1" x14ac:dyDescent="0.3">
      <c r="A32" s="85" t="s">
        <v>61</v>
      </c>
      <c r="B32" s="87" t="s">
        <v>1</v>
      </c>
      <c r="C32" s="86" t="s">
        <v>63</v>
      </c>
      <c r="D32" s="87" t="s">
        <v>95</v>
      </c>
      <c r="E32" s="88" t="s">
        <v>32</v>
      </c>
      <c r="F32" s="89">
        <v>1770.39</v>
      </c>
      <c r="G32" s="89">
        <v>64.612130000000008</v>
      </c>
      <c r="H32" s="90">
        <v>156.13498000000001</v>
      </c>
      <c r="I32" s="90">
        <v>40.18030000000001</v>
      </c>
      <c r="J32" s="90">
        <v>55.937849999999997</v>
      </c>
      <c r="K32" s="90">
        <v>52.705000000000013</v>
      </c>
      <c r="L32" s="90">
        <v>127.96939999999999</v>
      </c>
      <c r="M32" s="90">
        <v>180.49932999999999</v>
      </c>
      <c r="N32" s="90">
        <v>35.262549999999997</v>
      </c>
      <c r="O32" s="90">
        <v>122.5462</v>
      </c>
      <c r="P32" s="90">
        <v>171.85067000000001</v>
      </c>
      <c r="Q32" s="90">
        <v>221.90049999999999</v>
      </c>
      <c r="R32" s="90">
        <v>1042.1479999999999</v>
      </c>
      <c r="S32" s="82">
        <f t="shared" si="3"/>
        <v>2271.7469099999998</v>
      </c>
      <c r="T32" s="90">
        <f t="shared" si="4"/>
        <v>-501.35690999999974</v>
      </c>
      <c r="U32" s="91">
        <f t="shared" si="5"/>
        <v>1.2831900937081659</v>
      </c>
    </row>
    <row r="33" spans="1:21" s="92" customFormat="1" ht="15.45" customHeight="1" x14ac:dyDescent="0.3">
      <c r="A33" s="85" t="s">
        <v>61</v>
      </c>
      <c r="B33" s="87" t="s">
        <v>1</v>
      </c>
      <c r="C33" s="86" t="s">
        <v>63</v>
      </c>
      <c r="D33" s="87" t="s">
        <v>96</v>
      </c>
      <c r="E33" s="88" t="s">
        <v>33</v>
      </c>
      <c r="F33" s="89">
        <v>73884.213999999949</v>
      </c>
      <c r="G33" s="89">
        <v>5183.6225499999991</v>
      </c>
      <c r="H33" s="90">
        <v>5574.2349699999977</v>
      </c>
      <c r="I33" s="90">
        <v>6307.0861899999973</v>
      </c>
      <c r="J33" s="90">
        <v>5679.0886099999971</v>
      </c>
      <c r="K33" s="90">
        <v>5776.6242699999912</v>
      </c>
      <c r="L33" s="90">
        <v>6932.4158999999963</v>
      </c>
      <c r="M33" s="90">
        <v>7470.3899700000002</v>
      </c>
      <c r="N33" s="90">
        <v>5218.5996799999984</v>
      </c>
      <c r="O33" s="90">
        <v>6483.3559399999949</v>
      </c>
      <c r="P33" s="90">
        <v>7428.6920499999924</v>
      </c>
      <c r="Q33" s="90">
        <v>4535.8531699999994</v>
      </c>
      <c r="R33" s="90">
        <v>4292.786439999998</v>
      </c>
      <c r="S33" s="82">
        <f t="shared" si="3"/>
        <v>70882.749739999956</v>
      </c>
      <c r="T33" s="90">
        <f t="shared" si="4"/>
        <v>3001.4642599999934</v>
      </c>
      <c r="U33" s="91">
        <f t="shared" si="5"/>
        <v>0.95937610894798186</v>
      </c>
    </row>
    <row r="34" spans="1:21" s="92" customFormat="1" ht="15.45" customHeight="1" x14ac:dyDescent="0.3">
      <c r="A34" s="85" t="s">
        <v>61</v>
      </c>
      <c r="B34" s="87" t="s">
        <v>1</v>
      </c>
      <c r="C34" s="86" t="s">
        <v>63</v>
      </c>
      <c r="D34" s="87" t="s">
        <v>97</v>
      </c>
      <c r="E34" s="88" t="s">
        <v>98</v>
      </c>
      <c r="F34" s="89">
        <v>5085.4099999999989</v>
      </c>
      <c r="G34" s="89">
        <v>253.39152999999999</v>
      </c>
      <c r="H34" s="90">
        <v>50.059790000000007</v>
      </c>
      <c r="I34" s="90">
        <v>99.153810000000021</v>
      </c>
      <c r="J34" s="90">
        <v>1648.2040400000001</v>
      </c>
      <c r="K34" s="90">
        <v>79.313699999999997</v>
      </c>
      <c r="L34" s="90">
        <v>314.27535</v>
      </c>
      <c r="M34" s="90">
        <v>64.568810000000013</v>
      </c>
      <c r="N34" s="90">
        <v>37.921870000000013</v>
      </c>
      <c r="O34" s="90">
        <v>133.35319999999999</v>
      </c>
      <c r="P34" s="90">
        <v>1566.38347</v>
      </c>
      <c r="Q34" s="90">
        <v>420.77751999999998</v>
      </c>
      <c r="R34" s="90">
        <v>416.54223000000007</v>
      </c>
      <c r="S34" s="82">
        <f t="shared" si="3"/>
        <v>5083.9453199999998</v>
      </c>
      <c r="T34" s="90">
        <f t="shared" si="4"/>
        <v>1.4646799999991345</v>
      </c>
      <c r="U34" s="91">
        <f t="shared" si="5"/>
        <v>0.99971198389117122</v>
      </c>
    </row>
    <row r="35" spans="1:21" s="97" customFormat="1" ht="15.45" customHeight="1" x14ac:dyDescent="0.3">
      <c r="A35" s="78" t="s">
        <v>99</v>
      </c>
      <c r="B35" s="79" t="s">
        <v>62</v>
      </c>
      <c r="C35" s="79"/>
      <c r="D35" s="79"/>
      <c r="E35" s="94"/>
      <c r="F35" s="81">
        <f>SUM(F36:F48)</f>
        <v>12676300.999999998</v>
      </c>
      <c r="G35" s="81">
        <f>SUM(G36:G48)</f>
        <v>961311.14000000048</v>
      </c>
      <c r="H35" s="81">
        <f t="shared" ref="H35:S35" si="6">SUM(H36:H48)</f>
        <v>918051.40000000014</v>
      </c>
      <c r="I35" s="81">
        <f t="shared" si="6"/>
        <v>1056423.42</v>
      </c>
      <c r="J35" s="81">
        <f t="shared" si="6"/>
        <v>1151994.7299999997</v>
      </c>
      <c r="K35" s="81">
        <f t="shared" si="6"/>
        <v>1085433.5799999994</v>
      </c>
      <c r="L35" s="81">
        <f t="shared" si="6"/>
        <v>1102028.4799999997</v>
      </c>
      <c r="M35" s="81">
        <f t="shared" si="6"/>
        <v>1059752.1199999994</v>
      </c>
      <c r="N35" s="81">
        <f t="shared" si="6"/>
        <v>1307086.3900000001</v>
      </c>
      <c r="O35" s="81">
        <f t="shared" si="6"/>
        <v>1029386.0299999998</v>
      </c>
      <c r="P35" s="81">
        <f t="shared" si="6"/>
        <v>1017565.0399999998</v>
      </c>
      <c r="Q35" s="81">
        <f t="shared" si="6"/>
        <v>967163.9599999995</v>
      </c>
      <c r="R35" s="81">
        <f t="shared" si="6"/>
        <v>1307486.5200000005</v>
      </c>
      <c r="S35" s="81">
        <f t="shared" si="6"/>
        <v>12963682.809999999</v>
      </c>
      <c r="T35" s="95">
        <f t="shared" si="4"/>
        <v>-287381.81000000052</v>
      </c>
      <c r="U35" s="96">
        <f t="shared" si="5"/>
        <v>1.0226707941062618</v>
      </c>
    </row>
    <row r="36" spans="1:21" s="92" customFormat="1" ht="15.45" customHeight="1" x14ac:dyDescent="0.3">
      <c r="A36" s="85" t="s">
        <v>99</v>
      </c>
      <c r="B36" s="87" t="s">
        <v>1</v>
      </c>
      <c r="C36" s="87" t="s">
        <v>100</v>
      </c>
      <c r="D36" s="87" t="s">
        <v>68</v>
      </c>
      <c r="E36" s="87" t="s">
        <v>69</v>
      </c>
      <c r="F36" s="89">
        <v>9195569.9999999981</v>
      </c>
      <c r="G36" s="89">
        <v>698978.86000000057</v>
      </c>
      <c r="H36" s="90">
        <v>671019.79000000027</v>
      </c>
      <c r="I36" s="90">
        <v>762835.53999999992</v>
      </c>
      <c r="J36" s="90">
        <v>839634.68000000017</v>
      </c>
      <c r="K36" s="90">
        <v>787824.79999999958</v>
      </c>
      <c r="L36" s="90">
        <v>805968.71</v>
      </c>
      <c r="M36" s="90">
        <v>771223.20999999961</v>
      </c>
      <c r="N36" s="90">
        <v>958071.23999999964</v>
      </c>
      <c r="O36" s="90">
        <v>741231.5399999998</v>
      </c>
      <c r="P36" s="90">
        <v>739867.81999999983</v>
      </c>
      <c r="Q36" s="90">
        <v>698212.17999999982</v>
      </c>
      <c r="R36" s="90">
        <v>955333.98000000045</v>
      </c>
      <c r="S36" s="82">
        <f t="shared" si="3"/>
        <v>9430202.3499999996</v>
      </c>
      <c r="T36" s="90">
        <f t="shared" si="4"/>
        <v>-234632.35000000149</v>
      </c>
      <c r="U36" s="91">
        <f t="shared" si="5"/>
        <v>1.025515802718048</v>
      </c>
    </row>
    <row r="37" spans="1:21" s="92" customFormat="1" ht="15.45" customHeight="1" x14ac:dyDescent="0.3">
      <c r="A37" s="85" t="s">
        <v>99</v>
      </c>
      <c r="B37" s="87" t="s">
        <v>1</v>
      </c>
      <c r="C37" s="87" t="s">
        <v>100</v>
      </c>
      <c r="D37" s="87" t="s">
        <v>72</v>
      </c>
      <c r="E37" s="87" t="s">
        <v>71</v>
      </c>
      <c r="F37" s="89">
        <v>6000</v>
      </c>
      <c r="G37" s="89">
        <v>130</v>
      </c>
      <c r="H37" s="90">
        <v>0</v>
      </c>
      <c r="I37" s="90">
        <v>315.5</v>
      </c>
      <c r="J37" s="90">
        <v>400</v>
      </c>
      <c r="K37" s="90">
        <v>315</v>
      </c>
      <c r="L37" s="90">
        <v>0</v>
      </c>
      <c r="M37" s="90">
        <v>720</v>
      </c>
      <c r="N37" s="90">
        <v>0</v>
      </c>
      <c r="O37" s="90">
        <v>495</v>
      </c>
      <c r="P37" s="90">
        <v>1385</v>
      </c>
      <c r="Q37" s="90">
        <v>645</v>
      </c>
      <c r="R37" s="90">
        <v>240</v>
      </c>
      <c r="S37" s="82">
        <f t="shared" si="3"/>
        <v>4645.5</v>
      </c>
      <c r="T37" s="90">
        <f t="shared" si="4"/>
        <v>1354.5</v>
      </c>
      <c r="U37" s="91">
        <f t="shared" si="5"/>
        <v>0.77424999999999999</v>
      </c>
    </row>
    <row r="38" spans="1:21" s="92" customFormat="1" ht="15.45" customHeight="1" x14ac:dyDescent="0.3">
      <c r="A38" s="85" t="s">
        <v>99</v>
      </c>
      <c r="B38" s="87" t="s">
        <v>1</v>
      </c>
      <c r="C38" s="87" t="s">
        <v>100</v>
      </c>
      <c r="D38" s="87" t="s">
        <v>74</v>
      </c>
      <c r="E38" s="88" t="s">
        <v>75</v>
      </c>
      <c r="F38" s="89">
        <v>0</v>
      </c>
      <c r="G38" s="89">
        <v>800</v>
      </c>
      <c r="H38" s="90">
        <v>-800</v>
      </c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82">
        <f t="shared" si="3"/>
        <v>0</v>
      </c>
      <c r="T38" s="90">
        <f t="shared" si="4"/>
        <v>0</v>
      </c>
      <c r="U38" s="91"/>
    </row>
    <row r="39" spans="1:21" s="92" customFormat="1" ht="15.45" customHeight="1" x14ac:dyDescent="0.3">
      <c r="A39" s="85" t="s">
        <v>99</v>
      </c>
      <c r="B39" s="87" t="s">
        <v>1</v>
      </c>
      <c r="C39" s="87" t="s">
        <v>100</v>
      </c>
      <c r="D39" s="87" t="s">
        <v>76</v>
      </c>
      <c r="E39" s="88"/>
      <c r="F39" s="89"/>
      <c r="G39" s="89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>
        <v>2282.2199999999998</v>
      </c>
      <c r="S39" s="82">
        <f t="shared" si="3"/>
        <v>2282.2199999999998</v>
      </c>
      <c r="T39" s="90"/>
      <c r="U39" s="91"/>
    </row>
    <row r="40" spans="1:21" s="92" customFormat="1" ht="15.45" customHeight="1" x14ac:dyDescent="0.3">
      <c r="A40" s="85" t="s">
        <v>99</v>
      </c>
      <c r="B40" s="87" t="s">
        <v>1</v>
      </c>
      <c r="C40" s="87" t="s">
        <v>100</v>
      </c>
      <c r="D40" s="87" t="s">
        <v>77</v>
      </c>
      <c r="E40" s="87" t="s">
        <v>73</v>
      </c>
      <c r="F40" s="89">
        <v>3110131</v>
      </c>
      <c r="G40" s="89">
        <v>234898.22</v>
      </c>
      <c r="H40" s="90">
        <v>224570.58999999991</v>
      </c>
      <c r="I40" s="90">
        <v>256698.71</v>
      </c>
      <c r="J40" s="90">
        <v>282277.34999999992</v>
      </c>
      <c r="K40" s="90">
        <v>264684.48</v>
      </c>
      <c r="L40" s="90">
        <v>270445.98</v>
      </c>
      <c r="M40" s="90">
        <v>259090.15999999989</v>
      </c>
      <c r="N40" s="90">
        <v>322318.86000000022</v>
      </c>
      <c r="O40" s="90">
        <v>248831.24</v>
      </c>
      <c r="P40" s="90">
        <v>248320.27999999991</v>
      </c>
      <c r="Q40" s="90">
        <v>234821.08999999979</v>
      </c>
      <c r="R40" s="90">
        <v>320576.20000000013</v>
      </c>
      <c r="S40" s="82">
        <f t="shared" si="3"/>
        <v>3167533.1599999997</v>
      </c>
      <c r="T40" s="90">
        <f t="shared" si="4"/>
        <v>-57402.159999999683</v>
      </c>
      <c r="U40" s="91">
        <f t="shared" si="5"/>
        <v>1.0184565087451298</v>
      </c>
    </row>
    <row r="41" spans="1:21" s="92" customFormat="1" ht="15.45" customHeight="1" x14ac:dyDescent="0.3">
      <c r="A41" s="85" t="s">
        <v>99</v>
      </c>
      <c r="B41" s="87" t="s">
        <v>1</v>
      </c>
      <c r="C41" s="87" t="s">
        <v>100</v>
      </c>
      <c r="D41" s="87" t="s">
        <v>79</v>
      </c>
      <c r="E41" s="87" t="s">
        <v>22</v>
      </c>
      <c r="F41" s="89">
        <v>5800</v>
      </c>
      <c r="G41" s="89">
        <v>312.68999999999988</v>
      </c>
      <c r="H41" s="90">
        <v>272.85000000000002</v>
      </c>
      <c r="I41" s="90">
        <v>117.03</v>
      </c>
      <c r="J41" s="90">
        <v>87.240000000000009</v>
      </c>
      <c r="K41" s="90">
        <v>2189.52</v>
      </c>
      <c r="L41" s="90">
        <v>201.38</v>
      </c>
      <c r="M41" s="90">
        <v>375.96</v>
      </c>
      <c r="N41" s="90">
        <v>64.710000000000008</v>
      </c>
      <c r="O41" s="90">
        <v>94.89</v>
      </c>
      <c r="P41" s="90">
        <v>257.91000000000003</v>
      </c>
      <c r="Q41" s="90">
        <v>138.83000000000001</v>
      </c>
      <c r="R41" s="90">
        <v>433.22</v>
      </c>
      <c r="S41" s="82">
        <f t="shared" si="3"/>
        <v>4546.2300000000005</v>
      </c>
      <c r="T41" s="90">
        <f t="shared" si="4"/>
        <v>1253.7699999999995</v>
      </c>
      <c r="U41" s="91">
        <f t="shared" si="5"/>
        <v>0.78383275862068968</v>
      </c>
    </row>
    <row r="42" spans="1:21" s="92" customFormat="1" ht="15.45" customHeight="1" x14ac:dyDescent="0.3">
      <c r="A42" s="85" t="s">
        <v>99</v>
      </c>
      <c r="B42" s="87" t="s">
        <v>1</v>
      </c>
      <c r="C42" s="87" t="s">
        <v>100</v>
      </c>
      <c r="D42" s="87" t="s">
        <v>80</v>
      </c>
      <c r="E42" s="87" t="s">
        <v>23</v>
      </c>
      <c r="F42" s="89">
        <v>500</v>
      </c>
      <c r="G42" s="89">
        <v>70.900000000000006</v>
      </c>
      <c r="H42" s="90">
        <v>38.299999999999997</v>
      </c>
      <c r="I42" s="90">
        <v>0</v>
      </c>
      <c r="J42" s="90">
        <v>0</v>
      </c>
      <c r="K42" s="90">
        <v>38.299999999999997</v>
      </c>
      <c r="L42" s="90">
        <v>127.5</v>
      </c>
      <c r="M42" s="90">
        <v>109.2</v>
      </c>
      <c r="N42" s="90">
        <v>280.60000000000002</v>
      </c>
      <c r="O42" s="90">
        <v>0</v>
      </c>
      <c r="P42" s="90">
        <v>48</v>
      </c>
      <c r="Q42" s="90">
        <v>0</v>
      </c>
      <c r="R42" s="90">
        <v>119.2</v>
      </c>
      <c r="S42" s="82">
        <f t="shared" si="3"/>
        <v>832</v>
      </c>
      <c r="T42" s="90">
        <f t="shared" si="4"/>
        <v>-332</v>
      </c>
      <c r="U42" s="91">
        <f t="shared" si="5"/>
        <v>1.6639999999999999</v>
      </c>
    </row>
    <row r="43" spans="1:21" s="92" customFormat="1" ht="15.45" customHeight="1" x14ac:dyDescent="0.3">
      <c r="A43" s="85" t="s">
        <v>99</v>
      </c>
      <c r="B43" s="87" t="s">
        <v>1</v>
      </c>
      <c r="C43" s="87" t="s">
        <v>100</v>
      </c>
      <c r="D43" s="87" t="s">
        <v>81</v>
      </c>
      <c r="E43" s="87" t="s">
        <v>82</v>
      </c>
      <c r="F43" s="89">
        <v>26000</v>
      </c>
      <c r="G43" s="89">
        <v>2528.42</v>
      </c>
      <c r="H43" s="90">
        <v>0</v>
      </c>
      <c r="I43" s="90">
        <v>3626.63</v>
      </c>
      <c r="J43" s="90">
        <v>142.19</v>
      </c>
      <c r="K43" s="90">
        <v>2626.4099999999989</v>
      </c>
      <c r="L43" s="90">
        <v>4.9400000000000004</v>
      </c>
      <c r="M43" s="90">
        <v>5594.29</v>
      </c>
      <c r="N43" s="90">
        <v>0</v>
      </c>
      <c r="O43" s="90">
        <v>2470.5900000000011</v>
      </c>
      <c r="P43" s="90">
        <v>765.30000000000007</v>
      </c>
      <c r="Q43" s="90">
        <v>5601.22</v>
      </c>
      <c r="R43" s="90">
        <v>0</v>
      </c>
      <c r="S43" s="82">
        <f t="shared" si="3"/>
        <v>23359.989999999998</v>
      </c>
      <c r="T43" s="90">
        <f t="shared" si="4"/>
        <v>2640.010000000002</v>
      </c>
      <c r="U43" s="91">
        <f t="shared" si="5"/>
        <v>0.89846115384615377</v>
      </c>
    </row>
    <row r="44" spans="1:21" s="92" customFormat="1" ht="15.45" customHeight="1" x14ac:dyDescent="0.3">
      <c r="A44" s="85" t="s">
        <v>99</v>
      </c>
      <c r="B44" s="87" t="s">
        <v>1</v>
      </c>
      <c r="C44" s="87" t="s">
        <v>100</v>
      </c>
      <c r="D44" s="87" t="s">
        <v>84</v>
      </c>
      <c r="E44" s="87" t="s">
        <v>85</v>
      </c>
      <c r="F44" s="89">
        <v>269300</v>
      </c>
      <c r="G44" s="89">
        <v>20872.939999999999</v>
      </c>
      <c r="H44" s="90">
        <v>20767.999999999989</v>
      </c>
      <c r="I44" s="90">
        <v>26522.93</v>
      </c>
      <c r="J44" s="90">
        <v>26379.5</v>
      </c>
      <c r="K44" s="90">
        <v>25094.489999999991</v>
      </c>
      <c r="L44" s="90">
        <v>21711.46999999999</v>
      </c>
      <c r="M44" s="90">
        <v>20464.82</v>
      </c>
      <c r="N44" s="90">
        <v>22128.81</v>
      </c>
      <c r="O44" s="90">
        <v>23122.740000000009</v>
      </c>
      <c r="P44" s="90">
        <v>24129.759999999998</v>
      </c>
      <c r="Q44" s="90">
        <v>22193.37</v>
      </c>
      <c r="R44" s="90">
        <v>21256.86</v>
      </c>
      <c r="S44" s="82">
        <f t="shared" si="3"/>
        <v>274645.69</v>
      </c>
      <c r="T44" s="90">
        <f t="shared" si="4"/>
        <v>-5345.6900000000023</v>
      </c>
      <c r="U44" s="91">
        <f t="shared" si="5"/>
        <v>1.0198503156331229</v>
      </c>
    </row>
    <row r="45" spans="1:21" s="92" customFormat="1" ht="15.45" customHeight="1" x14ac:dyDescent="0.3">
      <c r="A45" s="85" t="s">
        <v>99</v>
      </c>
      <c r="B45" s="87" t="s">
        <v>1</v>
      </c>
      <c r="C45" s="87" t="s">
        <v>100</v>
      </c>
      <c r="D45" s="87" t="s">
        <v>87</v>
      </c>
      <c r="E45" s="87" t="s">
        <v>26</v>
      </c>
      <c r="F45" s="89">
        <v>5000</v>
      </c>
      <c r="G45" s="89">
        <v>348.65</v>
      </c>
      <c r="H45" s="90">
        <v>0</v>
      </c>
      <c r="I45" s="90">
        <v>226.71</v>
      </c>
      <c r="J45" s="90">
        <v>154.88</v>
      </c>
      <c r="K45" s="90">
        <v>40.700000000000003</v>
      </c>
      <c r="L45" s="90">
        <v>169</v>
      </c>
      <c r="M45" s="90">
        <v>73</v>
      </c>
      <c r="N45" s="90">
        <v>158.87</v>
      </c>
      <c r="O45" s="90">
        <v>135.1</v>
      </c>
      <c r="P45" s="90">
        <v>106.25</v>
      </c>
      <c r="Q45" s="90">
        <v>177.56</v>
      </c>
      <c r="R45" s="90">
        <v>153.4</v>
      </c>
      <c r="S45" s="82">
        <f t="shared" si="3"/>
        <v>1744.12</v>
      </c>
      <c r="T45" s="90">
        <f t="shared" si="4"/>
        <v>3255.88</v>
      </c>
      <c r="U45" s="91">
        <f t="shared" si="5"/>
        <v>0.34882399999999997</v>
      </c>
    </row>
    <row r="46" spans="1:21" s="92" customFormat="1" ht="15.45" customHeight="1" x14ac:dyDescent="0.3">
      <c r="A46" s="85" t="s">
        <v>99</v>
      </c>
      <c r="B46" s="87" t="s">
        <v>1</v>
      </c>
      <c r="C46" s="87" t="s">
        <v>100</v>
      </c>
      <c r="D46" s="87" t="s">
        <v>89</v>
      </c>
      <c r="E46" s="87" t="s">
        <v>28</v>
      </c>
      <c r="F46" s="89">
        <v>35000</v>
      </c>
      <c r="G46" s="89">
        <v>1417</v>
      </c>
      <c r="H46" s="90">
        <v>1526</v>
      </c>
      <c r="I46" s="90">
        <v>3270</v>
      </c>
      <c r="J46" s="90">
        <v>2071</v>
      </c>
      <c r="K46" s="90">
        <v>2136</v>
      </c>
      <c r="L46" s="90">
        <v>1447</v>
      </c>
      <c r="M46" s="90">
        <v>1199</v>
      </c>
      <c r="N46" s="90">
        <v>3551</v>
      </c>
      <c r="O46" s="90">
        <v>3815</v>
      </c>
      <c r="P46" s="90">
        <v>2180</v>
      </c>
      <c r="Q46" s="90">
        <v>3468</v>
      </c>
      <c r="R46" s="90">
        <v>3333</v>
      </c>
      <c r="S46" s="82">
        <f t="shared" si="3"/>
        <v>29413</v>
      </c>
      <c r="T46" s="90">
        <f t="shared" si="4"/>
        <v>5587</v>
      </c>
      <c r="U46" s="91">
        <f t="shared" si="5"/>
        <v>0.84037142857142855</v>
      </c>
    </row>
    <row r="47" spans="1:21" s="92" customFormat="1" ht="15.45" customHeight="1" x14ac:dyDescent="0.3">
      <c r="A47" s="85" t="s">
        <v>99</v>
      </c>
      <c r="B47" s="87" t="s">
        <v>1</v>
      </c>
      <c r="C47" s="87" t="s">
        <v>100</v>
      </c>
      <c r="D47" s="87" t="s">
        <v>93</v>
      </c>
      <c r="E47" s="87" t="s">
        <v>94</v>
      </c>
      <c r="F47" s="89">
        <v>10000</v>
      </c>
      <c r="G47" s="89">
        <v>0</v>
      </c>
      <c r="H47" s="90">
        <v>0</v>
      </c>
      <c r="I47" s="90">
        <v>16.100000000000001</v>
      </c>
      <c r="J47" s="90">
        <v>0</v>
      </c>
      <c r="K47" s="90">
        <v>12.88</v>
      </c>
      <c r="L47" s="90">
        <v>19.32</v>
      </c>
      <c r="M47" s="90">
        <v>459.5</v>
      </c>
      <c r="N47" s="90">
        <v>18.3</v>
      </c>
      <c r="O47" s="90">
        <v>7271.2599999999993</v>
      </c>
      <c r="P47" s="90">
        <v>34.32</v>
      </c>
      <c r="Q47" s="90">
        <v>1364.51</v>
      </c>
      <c r="R47" s="90">
        <v>0</v>
      </c>
      <c r="S47" s="82">
        <f t="shared" si="3"/>
        <v>9196.1899999999987</v>
      </c>
      <c r="T47" s="90">
        <f t="shared" si="4"/>
        <v>803.81000000000131</v>
      </c>
      <c r="U47" s="91">
        <f t="shared" si="5"/>
        <v>0.91961899999999985</v>
      </c>
    </row>
    <row r="48" spans="1:21" s="92" customFormat="1" ht="15.45" customHeight="1" x14ac:dyDescent="0.3">
      <c r="A48" s="85" t="s">
        <v>99</v>
      </c>
      <c r="B48" s="87" t="s">
        <v>1</v>
      </c>
      <c r="C48" s="87" t="s">
        <v>100</v>
      </c>
      <c r="D48" s="87" t="s">
        <v>96</v>
      </c>
      <c r="E48" s="87" t="s">
        <v>33</v>
      </c>
      <c r="F48" s="89">
        <v>13000</v>
      </c>
      <c r="G48" s="89">
        <v>953.46</v>
      </c>
      <c r="H48" s="90">
        <v>655.87000000000012</v>
      </c>
      <c r="I48" s="90">
        <v>2794.27</v>
      </c>
      <c r="J48" s="90">
        <v>847.89</v>
      </c>
      <c r="K48" s="90">
        <v>471</v>
      </c>
      <c r="L48" s="90">
        <v>1933.18</v>
      </c>
      <c r="M48" s="90">
        <v>442.98</v>
      </c>
      <c r="N48" s="90">
        <v>494</v>
      </c>
      <c r="O48" s="90">
        <v>1918.67</v>
      </c>
      <c r="P48" s="90">
        <v>470.4</v>
      </c>
      <c r="Q48" s="90">
        <v>542.20000000000005</v>
      </c>
      <c r="R48" s="90">
        <v>3758.44</v>
      </c>
      <c r="S48" s="82">
        <f t="shared" si="3"/>
        <v>15282.360000000002</v>
      </c>
      <c r="T48" s="90">
        <f t="shared" si="4"/>
        <v>-2282.3600000000024</v>
      </c>
      <c r="U48" s="91">
        <f t="shared" si="5"/>
        <v>1.1755661538461539</v>
      </c>
    </row>
    <row r="49" spans="1:21" s="97" customFormat="1" ht="15.45" customHeight="1" x14ac:dyDescent="0.3">
      <c r="A49" s="78" t="s">
        <v>101</v>
      </c>
      <c r="B49" s="79" t="s">
        <v>62</v>
      </c>
      <c r="C49" s="79"/>
      <c r="D49" s="79"/>
      <c r="E49" s="94"/>
      <c r="F49" s="81">
        <f>SUM(F50:F52)</f>
        <v>666239.99999999988</v>
      </c>
      <c r="G49" s="81">
        <f>SUM(G50:G52)</f>
        <v>47028.32</v>
      </c>
      <c r="H49" s="81">
        <f t="shared" ref="H49:S49" si="7">SUM(H50:H52)</f>
        <v>47828.350000000006</v>
      </c>
      <c r="I49" s="81">
        <f t="shared" si="7"/>
        <v>50413.84</v>
      </c>
      <c r="J49" s="81">
        <f t="shared" si="7"/>
        <v>50872.25</v>
      </c>
      <c r="K49" s="81">
        <f t="shared" si="7"/>
        <v>52985.33</v>
      </c>
      <c r="L49" s="81">
        <f t="shared" si="7"/>
        <v>56263.58</v>
      </c>
      <c r="M49" s="81">
        <f t="shared" si="7"/>
        <v>52986.679999999986</v>
      </c>
      <c r="N49" s="81">
        <f t="shared" si="7"/>
        <v>38559.040000000001</v>
      </c>
      <c r="O49" s="81">
        <f t="shared" si="7"/>
        <v>34116.04</v>
      </c>
      <c r="P49" s="81">
        <f t="shared" si="7"/>
        <v>33931.97</v>
      </c>
      <c r="Q49" s="81">
        <f t="shared" si="7"/>
        <v>32615.339999999997</v>
      </c>
      <c r="R49" s="81">
        <f t="shared" si="7"/>
        <v>34207.85</v>
      </c>
      <c r="S49" s="81">
        <f t="shared" si="7"/>
        <v>531808.58999999985</v>
      </c>
      <c r="T49" s="74">
        <f t="shared" si="4"/>
        <v>134431.41000000003</v>
      </c>
      <c r="U49" s="76">
        <f t="shared" si="5"/>
        <v>0.79822374819884723</v>
      </c>
    </row>
    <row r="50" spans="1:21" s="92" customFormat="1" ht="15.45" customHeight="1" x14ac:dyDescent="0.3">
      <c r="A50" s="85" t="s">
        <v>101</v>
      </c>
      <c r="B50" s="87" t="s">
        <v>1</v>
      </c>
      <c r="C50" s="87" t="s">
        <v>100</v>
      </c>
      <c r="D50" s="87" t="s">
        <v>68</v>
      </c>
      <c r="E50" s="87" t="s">
        <v>69</v>
      </c>
      <c r="F50" s="51">
        <v>494499.99999999988</v>
      </c>
      <c r="G50" s="51">
        <v>34768</v>
      </c>
      <c r="H50" s="51">
        <v>35746.15</v>
      </c>
      <c r="I50" s="51">
        <v>37678.5</v>
      </c>
      <c r="J50" s="51">
        <v>38079.72</v>
      </c>
      <c r="K50" s="51">
        <v>39600.39</v>
      </c>
      <c r="L50" s="51">
        <v>42124.07</v>
      </c>
      <c r="M50" s="51">
        <v>39601.399999999987</v>
      </c>
      <c r="N50" s="51">
        <v>28818.41</v>
      </c>
      <c r="O50" s="51">
        <v>25497.79</v>
      </c>
      <c r="P50" s="51">
        <v>25360.22</v>
      </c>
      <c r="Q50" s="51">
        <v>24376.19</v>
      </c>
      <c r="R50" s="51">
        <v>25640.880000000001</v>
      </c>
      <c r="S50" s="90">
        <f>SUM(G50:R50)</f>
        <v>397291.71999999991</v>
      </c>
      <c r="T50" s="90">
        <f t="shared" si="4"/>
        <v>97208.27999999997</v>
      </c>
      <c r="U50" s="91">
        <f t="shared" si="5"/>
        <v>0.80342107178968658</v>
      </c>
    </row>
    <row r="51" spans="1:21" s="92" customFormat="1" ht="15.45" customHeight="1" x14ac:dyDescent="0.3">
      <c r="A51" s="85" t="s">
        <v>101</v>
      </c>
      <c r="B51" s="87" t="s">
        <v>1</v>
      </c>
      <c r="C51" s="87" t="s">
        <v>100</v>
      </c>
      <c r="D51" s="87" t="s">
        <v>77</v>
      </c>
      <c r="E51" s="87" t="s">
        <v>78</v>
      </c>
      <c r="F51" s="51">
        <v>167140</v>
      </c>
      <c r="G51" s="51">
        <v>11751.58</v>
      </c>
      <c r="H51" s="51">
        <v>12082.2</v>
      </c>
      <c r="I51" s="51">
        <v>12735.34</v>
      </c>
      <c r="J51" s="51">
        <v>12792.53</v>
      </c>
      <c r="K51" s="51">
        <v>13384.94</v>
      </c>
      <c r="L51" s="51">
        <v>14139.51</v>
      </c>
      <c r="M51" s="51">
        <v>13385.28</v>
      </c>
      <c r="N51" s="51">
        <v>9740.630000000001</v>
      </c>
      <c r="O51" s="51">
        <v>8618.25</v>
      </c>
      <c r="P51" s="51">
        <v>8571.75</v>
      </c>
      <c r="Q51" s="51">
        <v>8239.15</v>
      </c>
      <c r="R51" s="51">
        <v>8566.9699999999993</v>
      </c>
      <c r="S51" s="90">
        <f t="shared" ref="S51:S99" si="8">SUM(G51:R51)</f>
        <v>134008.12999999998</v>
      </c>
      <c r="T51" s="90">
        <f t="shared" si="4"/>
        <v>33131.870000000024</v>
      </c>
      <c r="U51" s="91">
        <f t="shared" si="5"/>
        <v>0.8017717482350124</v>
      </c>
    </row>
    <row r="52" spans="1:21" s="92" customFormat="1" ht="15.45" customHeight="1" x14ac:dyDescent="0.3">
      <c r="A52" s="85" t="s">
        <v>101</v>
      </c>
      <c r="B52" s="87" t="s">
        <v>1</v>
      </c>
      <c r="C52" s="87" t="s">
        <v>100</v>
      </c>
      <c r="D52" s="87" t="s">
        <v>81</v>
      </c>
      <c r="E52" s="87" t="s">
        <v>82</v>
      </c>
      <c r="F52" s="51">
        <v>4600</v>
      </c>
      <c r="G52" s="51">
        <v>508.74</v>
      </c>
      <c r="H52" s="51">
        <v>0</v>
      </c>
      <c r="I52" s="51">
        <v>0</v>
      </c>
      <c r="J52" s="51">
        <v>0</v>
      </c>
      <c r="K52" s="51">
        <v>0</v>
      </c>
      <c r="L52" s="51">
        <v>0</v>
      </c>
      <c r="M52" s="51">
        <v>0</v>
      </c>
      <c r="N52" s="51">
        <v>0</v>
      </c>
      <c r="O52" s="51">
        <v>0</v>
      </c>
      <c r="P52" s="51">
        <v>0</v>
      </c>
      <c r="Q52" s="51">
        <v>0</v>
      </c>
      <c r="R52" s="51">
        <v>0</v>
      </c>
      <c r="S52" s="90">
        <f t="shared" si="8"/>
        <v>508.74</v>
      </c>
      <c r="T52" s="90">
        <f t="shared" si="4"/>
        <v>4091.26</v>
      </c>
      <c r="U52" s="91">
        <f t="shared" si="5"/>
        <v>0.11059565217391304</v>
      </c>
    </row>
    <row r="53" spans="1:21" s="97" customFormat="1" ht="15.45" customHeight="1" x14ac:dyDescent="0.3">
      <c r="A53" s="78" t="s">
        <v>102</v>
      </c>
      <c r="B53" s="79" t="s">
        <v>62</v>
      </c>
      <c r="C53" s="79"/>
      <c r="D53" s="79"/>
      <c r="E53" s="94"/>
      <c r="F53" s="81">
        <f>SUM(F54:F60)</f>
        <v>419520</v>
      </c>
      <c r="G53" s="81">
        <f>SUM(G54:G60)</f>
        <v>29211.800000000003</v>
      </c>
      <c r="H53" s="81">
        <f t="shared" ref="H53:T53" si="9">SUM(H54:H60)</f>
        <v>40683.660000000003</v>
      </c>
      <c r="I53" s="81">
        <f t="shared" si="9"/>
        <v>30887.16</v>
      </c>
      <c r="J53" s="81">
        <f t="shared" si="9"/>
        <v>34394</v>
      </c>
      <c r="K53" s="81">
        <f t="shared" si="9"/>
        <v>31047.96</v>
      </c>
      <c r="L53" s="81">
        <f t="shared" si="9"/>
        <v>31174.92</v>
      </c>
      <c r="M53" s="81">
        <f t="shared" si="9"/>
        <v>31017.360000000004</v>
      </c>
      <c r="N53" s="81">
        <f t="shared" si="9"/>
        <v>30910.22</v>
      </c>
      <c r="O53" s="81">
        <f t="shared" si="9"/>
        <v>31169.34</v>
      </c>
      <c r="P53" s="81">
        <f t="shared" si="9"/>
        <v>31197.940000000002</v>
      </c>
      <c r="Q53" s="81">
        <f t="shared" si="9"/>
        <v>38939.64</v>
      </c>
      <c r="R53" s="81">
        <f t="shared" si="9"/>
        <v>31507.780000000002</v>
      </c>
      <c r="S53" s="81">
        <f t="shared" si="9"/>
        <v>392141.77999999997</v>
      </c>
      <c r="T53" s="81">
        <f t="shared" si="9"/>
        <v>27378.21999999999</v>
      </c>
      <c r="U53" s="76">
        <f t="shared" si="5"/>
        <v>0.93473917810831419</v>
      </c>
    </row>
    <row r="54" spans="1:21" s="92" customFormat="1" ht="15.45" customHeight="1" x14ac:dyDescent="0.3">
      <c r="A54" s="85" t="s">
        <v>102</v>
      </c>
      <c r="B54" s="87" t="s">
        <v>1</v>
      </c>
      <c r="C54" s="87" t="s">
        <v>100</v>
      </c>
      <c r="D54" s="87" t="s">
        <v>68</v>
      </c>
      <c r="E54" s="87" t="s">
        <v>69</v>
      </c>
      <c r="F54" s="51">
        <v>228500</v>
      </c>
      <c r="G54" s="51">
        <v>17495</v>
      </c>
      <c r="H54" s="51">
        <v>17691.490000000002</v>
      </c>
      <c r="I54" s="51">
        <v>18300</v>
      </c>
      <c r="J54" s="51">
        <v>18525.12</v>
      </c>
      <c r="K54" s="51">
        <v>18515</v>
      </c>
      <c r="L54" s="51">
        <v>18515</v>
      </c>
      <c r="M54" s="51">
        <v>18588.080000000002</v>
      </c>
      <c r="N54" s="51">
        <v>18515</v>
      </c>
      <c r="O54" s="51">
        <v>18515</v>
      </c>
      <c r="P54" s="51">
        <v>18515</v>
      </c>
      <c r="Q54" s="51">
        <v>19715</v>
      </c>
      <c r="R54" s="51">
        <v>19215</v>
      </c>
      <c r="S54" s="90">
        <f t="shared" si="8"/>
        <v>222104.69</v>
      </c>
      <c r="T54" s="90">
        <f t="shared" si="4"/>
        <v>6395.3099999999977</v>
      </c>
      <c r="U54" s="91">
        <f t="shared" si="5"/>
        <v>0.97201177242888404</v>
      </c>
    </row>
    <row r="55" spans="1:21" s="92" customFormat="1" ht="15.45" customHeight="1" x14ac:dyDescent="0.3">
      <c r="A55" s="85" t="s">
        <v>102</v>
      </c>
      <c r="B55" s="87" t="s">
        <v>1</v>
      </c>
      <c r="C55" s="87" t="s">
        <v>100</v>
      </c>
      <c r="D55" s="87" t="s">
        <v>70</v>
      </c>
      <c r="E55" s="87" t="s">
        <v>71</v>
      </c>
      <c r="F55" s="51">
        <v>34000</v>
      </c>
      <c r="G55" s="51">
        <v>2335.56</v>
      </c>
      <c r="H55" s="51">
        <v>2600</v>
      </c>
      <c r="I55" s="51">
        <v>2650</v>
      </c>
      <c r="J55" s="51">
        <v>2650</v>
      </c>
      <c r="K55" s="51">
        <v>2650</v>
      </c>
      <c r="L55" s="51">
        <v>2650</v>
      </c>
      <c r="M55" s="51">
        <v>2660.01</v>
      </c>
      <c r="N55" s="51">
        <v>2650</v>
      </c>
      <c r="O55" s="51">
        <v>2650</v>
      </c>
      <c r="P55" s="51">
        <v>2650</v>
      </c>
      <c r="Q55" s="51">
        <v>2770</v>
      </c>
      <c r="R55" s="51">
        <v>2650</v>
      </c>
      <c r="S55" s="90">
        <f t="shared" si="8"/>
        <v>31565.57</v>
      </c>
      <c r="T55" s="90">
        <f t="shared" si="4"/>
        <v>2434.4300000000003</v>
      </c>
      <c r="U55" s="91">
        <f t="shared" si="5"/>
        <v>0.92839911764705885</v>
      </c>
    </row>
    <row r="56" spans="1:21" s="92" customFormat="1" ht="15.45" customHeight="1" x14ac:dyDescent="0.3">
      <c r="A56" s="85" t="s">
        <v>102</v>
      </c>
      <c r="B56" s="87" t="s">
        <v>1</v>
      </c>
      <c r="C56" s="87" t="s">
        <v>100</v>
      </c>
      <c r="D56" s="87" t="s">
        <v>77</v>
      </c>
      <c r="E56" s="87" t="s">
        <v>78</v>
      </c>
      <c r="F56" s="51">
        <v>88720</v>
      </c>
      <c r="G56" s="51">
        <v>6552.4400000000014</v>
      </c>
      <c r="H56" s="51">
        <v>6858.53</v>
      </c>
      <c r="I56" s="51">
        <v>7081.1</v>
      </c>
      <c r="J56" s="51">
        <v>7157.1900000000014</v>
      </c>
      <c r="K56" s="51">
        <v>7153.77</v>
      </c>
      <c r="L56" s="51">
        <v>7153.77</v>
      </c>
      <c r="M56" s="51">
        <v>7181.84</v>
      </c>
      <c r="N56" s="51">
        <v>7153.77</v>
      </c>
      <c r="O56" s="51">
        <v>7153.77</v>
      </c>
      <c r="P56" s="51">
        <v>7153.77</v>
      </c>
      <c r="Q56" s="51">
        <v>7599.9300000000012</v>
      </c>
      <c r="R56" s="51">
        <v>7474.8700000000008</v>
      </c>
      <c r="S56" s="90">
        <f t="shared" si="8"/>
        <v>85674.750000000015</v>
      </c>
      <c r="T56" s="90">
        <f t="shared" si="4"/>
        <v>3045.2499999999854</v>
      </c>
      <c r="U56" s="91">
        <f t="shared" si="5"/>
        <v>0.96567572137060431</v>
      </c>
    </row>
    <row r="57" spans="1:21" s="92" customFormat="1" ht="15.45" customHeight="1" x14ac:dyDescent="0.3">
      <c r="A57" s="85" t="s">
        <v>102</v>
      </c>
      <c r="B57" s="87" t="s">
        <v>1</v>
      </c>
      <c r="C57" s="87" t="s">
        <v>100</v>
      </c>
      <c r="D57" s="87" t="s">
        <v>79</v>
      </c>
      <c r="E57" s="87" t="s">
        <v>22</v>
      </c>
      <c r="F57" s="51">
        <v>40700</v>
      </c>
      <c r="G57" s="51">
        <v>2654.95</v>
      </c>
      <c r="H57" s="51">
        <v>2789.13</v>
      </c>
      <c r="I57" s="51">
        <v>2740.16</v>
      </c>
      <c r="J57" s="51">
        <v>6061.69</v>
      </c>
      <c r="K57" s="51">
        <v>2729.19</v>
      </c>
      <c r="L57" s="51">
        <v>2702.1</v>
      </c>
      <c r="M57" s="51">
        <v>2587.4299999999998</v>
      </c>
      <c r="N57" s="51">
        <v>2591.4499999999998</v>
      </c>
      <c r="O57" s="51">
        <v>2729.79</v>
      </c>
      <c r="P57" s="51">
        <v>2879.17</v>
      </c>
      <c r="Q57" s="51">
        <v>8854.7100000000009</v>
      </c>
      <c r="R57" s="51">
        <v>2167.91</v>
      </c>
      <c r="S57" s="90">
        <f t="shared" si="8"/>
        <v>41487.679999999993</v>
      </c>
      <c r="T57" s="90">
        <f t="shared" si="4"/>
        <v>-787.67999999999302</v>
      </c>
      <c r="U57" s="91">
        <f t="shared" si="5"/>
        <v>1.0193533169533169</v>
      </c>
    </row>
    <row r="58" spans="1:21" s="92" customFormat="1" ht="15.45" customHeight="1" x14ac:dyDescent="0.3">
      <c r="A58" s="85" t="s">
        <v>102</v>
      </c>
      <c r="B58" s="87" t="s">
        <v>1</v>
      </c>
      <c r="C58" s="87" t="s">
        <v>100</v>
      </c>
      <c r="D58" s="87" t="s">
        <v>81</v>
      </c>
      <c r="E58" s="87" t="s">
        <v>82</v>
      </c>
      <c r="F58" s="51">
        <v>1600</v>
      </c>
      <c r="G58" s="51">
        <v>0</v>
      </c>
      <c r="H58" s="51">
        <v>0</v>
      </c>
      <c r="I58" s="51">
        <v>115.9</v>
      </c>
      <c r="J58" s="51">
        <v>0</v>
      </c>
      <c r="K58" s="51">
        <v>0</v>
      </c>
      <c r="L58" s="51">
        <v>0</v>
      </c>
      <c r="M58" s="51">
        <v>0</v>
      </c>
      <c r="N58" s="51">
        <v>0</v>
      </c>
      <c r="O58" s="51">
        <v>120.78</v>
      </c>
      <c r="P58" s="51">
        <v>0</v>
      </c>
      <c r="Q58" s="51">
        <v>0</v>
      </c>
      <c r="R58" s="51">
        <v>0</v>
      </c>
      <c r="S58" s="90">
        <f t="shared" si="8"/>
        <v>236.68</v>
      </c>
      <c r="T58" s="90">
        <f t="shared" si="4"/>
        <v>1363.32</v>
      </c>
      <c r="U58" s="91">
        <f t="shared" si="5"/>
        <v>0.147925</v>
      </c>
    </row>
    <row r="59" spans="1:21" s="92" customFormat="1" ht="15.45" customHeight="1" x14ac:dyDescent="0.3">
      <c r="A59" s="85" t="s">
        <v>102</v>
      </c>
      <c r="B59" s="87" t="s">
        <v>1</v>
      </c>
      <c r="C59" s="87" t="s">
        <v>100</v>
      </c>
      <c r="D59" s="87" t="s">
        <v>86</v>
      </c>
      <c r="E59" s="87" t="s">
        <v>25</v>
      </c>
      <c r="F59" s="51">
        <v>26000</v>
      </c>
      <c r="G59" s="51">
        <v>173.85</v>
      </c>
      <c r="H59" s="51">
        <v>10454.51</v>
      </c>
      <c r="I59" s="51">
        <v>0</v>
      </c>
      <c r="J59" s="51">
        <v>0</v>
      </c>
      <c r="K59" s="51">
        <v>0</v>
      </c>
      <c r="L59" s="51">
        <v>154.05000000000001</v>
      </c>
      <c r="M59" s="51">
        <v>0</v>
      </c>
      <c r="N59" s="51">
        <v>0</v>
      </c>
      <c r="O59" s="51">
        <v>0</v>
      </c>
      <c r="P59" s="51">
        <v>0</v>
      </c>
      <c r="Q59" s="51">
        <v>0</v>
      </c>
      <c r="R59" s="51">
        <v>0</v>
      </c>
      <c r="S59" s="90">
        <f t="shared" si="8"/>
        <v>10782.41</v>
      </c>
      <c r="T59" s="90">
        <f t="shared" si="4"/>
        <v>15217.59</v>
      </c>
      <c r="U59" s="91">
        <f t="shared" si="5"/>
        <v>0.41470807692307693</v>
      </c>
    </row>
    <row r="60" spans="1:21" s="92" customFormat="1" ht="15.45" customHeight="1" x14ac:dyDescent="0.3">
      <c r="A60" s="85" t="s">
        <v>102</v>
      </c>
      <c r="B60" s="87" t="s">
        <v>1</v>
      </c>
      <c r="C60" s="87" t="s">
        <v>100</v>
      </c>
      <c r="D60" s="87" t="s">
        <v>93</v>
      </c>
      <c r="E60" s="87" t="s">
        <v>94</v>
      </c>
      <c r="F60" s="50"/>
      <c r="G60" s="50"/>
      <c r="H60" s="51">
        <v>290</v>
      </c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90">
        <f t="shared" si="8"/>
        <v>290</v>
      </c>
      <c r="T60" s="90">
        <f t="shared" si="4"/>
        <v>-290</v>
      </c>
      <c r="U60" s="91"/>
    </row>
    <row r="61" spans="1:21" s="97" customFormat="1" ht="15.45" customHeight="1" x14ac:dyDescent="0.3">
      <c r="A61" s="78" t="s">
        <v>103</v>
      </c>
      <c r="B61" s="79" t="s">
        <v>62</v>
      </c>
      <c r="C61" s="79"/>
      <c r="D61" s="79"/>
      <c r="E61" s="94"/>
      <c r="F61" s="81">
        <f>SUM(F62:F67)</f>
        <v>201960</v>
      </c>
      <c r="G61" s="81">
        <f>SUM(G62:G67)</f>
        <v>15654.6</v>
      </c>
      <c r="H61" s="81">
        <f t="shared" ref="H61:T61" si="10">SUM(H62:H67)</f>
        <v>16879.27</v>
      </c>
      <c r="I61" s="81">
        <f t="shared" si="10"/>
        <v>16213.300000000001</v>
      </c>
      <c r="J61" s="81">
        <f t="shared" si="10"/>
        <v>15551.659999999998</v>
      </c>
      <c r="K61" s="81">
        <f t="shared" si="10"/>
        <v>15587.7</v>
      </c>
      <c r="L61" s="81">
        <f t="shared" si="10"/>
        <v>17133.86</v>
      </c>
      <c r="M61" s="81">
        <f t="shared" si="10"/>
        <v>17255.510000000002</v>
      </c>
      <c r="N61" s="81">
        <f t="shared" si="10"/>
        <v>15995.25</v>
      </c>
      <c r="O61" s="81">
        <f t="shared" si="10"/>
        <v>15587.7</v>
      </c>
      <c r="P61" s="81">
        <f t="shared" si="10"/>
        <v>15655.3</v>
      </c>
      <c r="Q61" s="81">
        <f t="shared" si="10"/>
        <v>15917.59</v>
      </c>
      <c r="R61" s="81">
        <f t="shared" si="10"/>
        <v>17109.09</v>
      </c>
      <c r="S61" s="81">
        <f t="shared" si="10"/>
        <v>194540.83000000002</v>
      </c>
      <c r="T61" s="81">
        <f t="shared" si="10"/>
        <v>7419.1699999999983</v>
      </c>
      <c r="U61" s="76">
        <f t="shared" si="5"/>
        <v>0.96326416122004366</v>
      </c>
    </row>
    <row r="62" spans="1:21" s="92" customFormat="1" ht="15.45" customHeight="1" x14ac:dyDescent="0.3">
      <c r="A62" s="85" t="s">
        <v>104</v>
      </c>
      <c r="B62" s="87" t="s">
        <v>1</v>
      </c>
      <c r="C62" s="87" t="s">
        <v>100</v>
      </c>
      <c r="D62" s="87" t="s">
        <v>68</v>
      </c>
      <c r="E62" s="87" t="s">
        <v>69</v>
      </c>
      <c r="F62" s="51">
        <v>22200</v>
      </c>
      <c r="G62" s="51">
        <v>1700</v>
      </c>
      <c r="H62" s="51">
        <v>1844.24</v>
      </c>
      <c r="I62" s="51">
        <v>1800</v>
      </c>
      <c r="J62" s="51">
        <v>1800</v>
      </c>
      <c r="K62" s="51">
        <v>1800</v>
      </c>
      <c r="L62" s="51">
        <v>1800</v>
      </c>
      <c r="M62" s="51">
        <v>1940.14</v>
      </c>
      <c r="N62" s="51">
        <v>1800</v>
      </c>
      <c r="O62" s="51">
        <v>1800</v>
      </c>
      <c r="P62" s="51">
        <v>1800</v>
      </c>
      <c r="Q62" s="51">
        <v>1800</v>
      </c>
      <c r="R62" s="51">
        <v>2050</v>
      </c>
      <c r="S62" s="90">
        <f t="shared" si="8"/>
        <v>21934.379999999997</v>
      </c>
      <c r="T62" s="90">
        <f t="shared" si="4"/>
        <v>265.62000000000262</v>
      </c>
      <c r="U62" s="91">
        <f t="shared" si="5"/>
        <v>0.98803513513513497</v>
      </c>
    </row>
    <row r="63" spans="1:21" s="92" customFormat="1" ht="15.45" customHeight="1" x14ac:dyDescent="0.3">
      <c r="A63" s="85" t="s">
        <v>104</v>
      </c>
      <c r="B63" s="87" t="s">
        <v>1</v>
      </c>
      <c r="C63" s="87" t="s">
        <v>100</v>
      </c>
      <c r="D63" s="87" t="s">
        <v>70</v>
      </c>
      <c r="E63" s="87" t="s">
        <v>71</v>
      </c>
      <c r="F63" s="51">
        <v>126700</v>
      </c>
      <c r="G63" s="51">
        <v>10000</v>
      </c>
      <c r="H63" s="51">
        <v>10337.58</v>
      </c>
      <c r="I63" s="51">
        <v>10019.700000000001</v>
      </c>
      <c r="J63" s="51">
        <v>9785.6899999999987</v>
      </c>
      <c r="K63" s="51">
        <v>9850</v>
      </c>
      <c r="L63" s="51">
        <v>11005.58</v>
      </c>
      <c r="M63" s="51">
        <v>10717.94</v>
      </c>
      <c r="N63" s="51">
        <v>10154.6</v>
      </c>
      <c r="O63" s="51">
        <v>9850</v>
      </c>
      <c r="P63" s="51">
        <v>9850</v>
      </c>
      <c r="Q63" s="51">
        <v>10092.82</v>
      </c>
      <c r="R63" s="51">
        <v>10673.91</v>
      </c>
      <c r="S63" s="90">
        <f t="shared" si="8"/>
        <v>122337.82</v>
      </c>
      <c r="T63" s="90">
        <f t="shared" si="4"/>
        <v>4362.179999999993</v>
      </c>
      <c r="U63" s="91">
        <f t="shared" si="5"/>
        <v>0.96557079715864247</v>
      </c>
    </row>
    <row r="64" spans="1:21" s="92" customFormat="1" ht="15.45" customHeight="1" x14ac:dyDescent="0.3">
      <c r="A64" s="85" t="s">
        <v>104</v>
      </c>
      <c r="B64" s="87" t="s">
        <v>1</v>
      </c>
      <c r="C64" s="87" t="s">
        <v>100</v>
      </c>
      <c r="D64" s="87" t="s">
        <v>77</v>
      </c>
      <c r="E64" s="87" t="s">
        <v>78</v>
      </c>
      <c r="F64" s="51">
        <v>50320</v>
      </c>
      <c r="G64" s="51">
        <v>3954.6</v>
      </c>
      <c r="H64" s="51">
        <v>4117.45</v>
      </c>
      <c r="I64" s="51">
        <v>3995.06</v>
      </c>
      <c r="J64" s="51">
        <v>3915.97</v>
      </c>
      <c r="K64" s="51">
        <v>3937.7</v>
      </c>
      <c r="L64" s="51">
        <v>4328.28</v>
      </c>
      <c r="M64" s="51">
        <v>4447.4300000000012</v>
      </c>
      <c r="N64" s="51">
        <v>4040.65</v>
      </c>
      <c r="O64" s="51">
        <v>3937.7</v>
      </c>
      <c r="P64" s="51">
        <v>4005.3</v>
      </c>
      <c r="Q64" s="51">
        <v>4019.77</v>
      </c>
      <c r="R64" s="51">
        <v>4385.1799999999994</v>
      </c>
      <c r="S64" s="90">
        <f t="shared" si="8"/>
        <v>49085.09</v>
      </c>
      <c r="T64" s="90">
        <f t="shared" si="4"/>
        <v>1234.9100000000035</v>
      </c>
      <c r="U64" s="91">
        <f t="shared" si="5"/>
        <v>0.97545886327503972</v>
      </c>
    </row>
    <row r="65" spans="1:21" s="92" customFormat="1" ht="15.45" customHeight="1" x14ac:dyDescent="0.3">
      <c r="A65" s="85" t="s">
        <v>104</v>
      </c>
      <c r="B65" s="87" t="s">
        <v>1</v>
      </c>
      <c r="C65" s="87" t="s">
        <v>100</v>
      </c>
      <c r="D65" s="87" t="s">
        <v>80</v>
      </c>
      <c r="E65" s="87" t="s">
        <v>23</v>
      </c>
      <c r="F65" s="51">
        <v>1940</v>
      </c>
      <c r="G65" s="51">
        <v>0</v>
      </c>
      <c r="H65" s="51">
        <v>0</v>
      </c>
      <c r="I65" s="51">
        <v>108.54</v>
      </c>
      <c r="J65" s="51">
        <v>50</v>
      </c>
      <c r="K65" s="51">
        <v>0</v>
      </c>
      <c r="L65" s="51">
        <v>0</v>
      </c>
      <c r="M65" s="51">
        <v>150</v>
      </c>
      <c r="N65" s="51">
        <v>0</v>
      </c>
      <c r="O65" s="51">
        <v>0</v>
      </c>
      <c r="P65" s="51">
        <v>0</v>
      </c>
      <c r="Q65" s="51">
        <v>5</v>
      </c>
      <c r="R65" s="51">
        <v>0</v>
      </c>
      <c r="S65" s="90">
        <f t="shared" si="8"/>
        <v>313.54000000000002</v>
      </c>
      <c r="T65" s="90">
        <f t="shared" si="4"/>
        <v>1626.46</v>
      </c>
      <c r="U65" s="91">
        <f t="shared" si="5"/>
        <v>0.16161855670103095</v>
      </c>
    </row>
    <row r="66" spans="1:21" s="92" customFormat="1" ht="15.45" customHeight="1" x14ac:dyDescent="0.3">
      <c r="A66" s="85" t="s">
        <v>104</v>
      </c>
      <c r="B66" s="87" t="s">
        <v>1</v>
      </c>
      <c r="C66" s="87" t="s">
        <v>100</v>
      </c>
      <c r="D66" s="87" t="s">
        <v>81</v>
      </c>
      <c r="E66" s="87" t="s">
        <v>82</v>
      </c>
      <c r="F66" s="51">
        <v>799.99999999999989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1">
        <v>0</v>
      </c>
      <c r="M66" s="51">
        <v>0</v>
      </c>
      <c r="N66" s="51">
        <v>0</v>
      </c>
      <c r="O66" s="51">
        <v>0</v>
      </c>
      <c r="P66" s="51">
        <v>0</v>
      </c>
      <c r="Q66" s="51">
        <v>0</v>
      </c>
      <c r="R66" s="51">
        <v>0</v>
      </c>
      <c r="S66" s="90">
        <f t="shared" si="8"/>
        <v>0</v>
      </c>
      <c r="T66" s="90">
        <f t="shared" si="4"/>
        <v>799.99999999999989</v>
      </c>
      <c r="U66" s="91">
        <f t="shared" si="5"/>
        <v>0</v>
      </c>
    </row>
    <row r="67" spans="1:21" s="92" customFormat="1" ht="15.45" customHeight="1" x14ac:dyDescent="0.3">
      <c r="A67" s="85" t="s">
        <v>104</v>
      </c>
      <c r="B67" s="87" t="s">
        <v>1</v>
      </c>
      <c r="C67" s="87" t="s">
        <v>100</v>
      </c>
      <c r="D67" s="87" t="s">
        <v>93</v>
      </c>
      <c r="E67" s="87" t="s">
        <v>94</v>
      </c>
      <c r="F67" s="50"/>
      <c r="G67" s="50"/>
      <c r="H67" s="51">
        <v>580</v>
      </c>
      <c r="I67" s="51">
        <v>290</v>
      </c>
      <c r="J67" s="50"/>
      <c r="K67" s="50"/>
      <c r="L67" s="50"/>
      <c r="M67" s="50"/>
      <c r="N67" s="50"/>
      <c r="O67" s="50"/>
      <c r="P67" s="50"/>
      <c r="Q67" s="50"/>
      <c r="R67" s="50"/>
      <c r="S67" s="90">
        <f t="shared" si="8"/>
        <v>870</v>
      </c>
      <c r="T67" s="90">
        <f t="shared" si="4"/>
        <v>-870</v>
      </c>
      <c r="U67" s="91"/>
    </row>
    <row r="68" spans="1:21" s="97" customFormat="1" ht="15.45" customHeight="1" x14ac:dyDescent="0.3">
      <c r="A68" s="78" t="s">
        <v>105</v>
      </c>
      <c r="B68" s="79" t="s">
        <v>62</v>
      </c>
      <c r="C68" s="79"/>
      <c r="D68" s="79"/>
      <c r="E68" s="94"/>
      <c r="F68" s="98">
        <f>SUM(F69:F74)</f>
        <v>3411630</v>
      </c>
      <c r="G68" s="98">
        <f>SUM(G69:G74)</f>
        <v>270722.95</v>
      </c>
      <c r="H68" s="98">
        <f t="shared" ref="H68:T68" si="11">SUM(H69:H74)</f>
        <v>282760.25</v>
      </c>
      <c r="I68" s="98">
        <f t="shared" si="11"/>
        <v>287273.19000000006</v>
      </c>
      <c r="J68" s="98">
        <f t="shared" si="11"/>
        <v>284139.72999999992</v>
      </c>
      <c r="K68" s="98">
        <f t="shared" si="11"/>
        <v>284573.59999999998</v>
      </c>
      <c r="L68" s="98">
        <f t="shared" si="11"/>
        <v>290505.42000000004</v>
      </c>
      <c r="M68" s="98">
        <f t="shared" si="11"/>
        <v>283620.02</v>
      </c>
      <c r="N68" s="98">
        <f t="shared" si="11"/>
        <v>277348.35000000003</v>
      </c>
      <c r="O68" s="98">
        <f t="shared" si="11"/>
        <v>269478.52</v>
      </c>
      <c r="P68" s="98">
        <f t="shared" si="11"/>
        <v>268689.62</v>
      </c>
      <c r="Q68" s="98">
        <f t="shared" si="11"/>
        <v>273696.92000000004</v>
      </c>
      <c r="R68" s="98">
        <f t="shared" si="11"/>
        <v>291228.18000000005</v>
      </c>
      <c r="S68" s="98">
        <f t="shared" si="11"/>
        <v>3364036.7500000005</v>
      </c>
      <c r="T68" s="98">
        <f t="shared" si="11"/>
        <v>47593.249999999942</v>
      </c>
      <c r="U68" s="96">
        <f t="shared" si="5"/>
        <v>0.98604970351415611</v>
      </c>
    </row>
    <row r="69" spans="1:21" s="92" customFormat="1" ht="15.45" customHeight="1" x14ac:dyDescent="0.3">
      <c r="A69" s="85" t="s">
        <v>105</v>
      </c>
      <c r="B69" s="87" t="s">
        <v>1</v>
      </c>
      <c r="C69" s="87" t="s">
        <v>100</v>
      </c>
      <c r="D69" s="87" t="s">
        <v>68</v>
      </c>
      <c r="E69" s="87" t="s">
        <v>69</v>
      </c>
      <c r="F69" s="51">
        <v>1867200</v>
      </c>
      <c r="G69" s="51">
        <v>152493.62</v>
      </c>
      <c r="H69" s="51">
        <v>157227.67000000001</v>
      </c>
      <c r="I69" s="51">
        <v>161356.73000000001</v>
      </c>
      <c r="J69" s="51">
        <v>160894.56</v>
      </c>
      <c r="K69" s="51">
        <v>159483.6</v>
      </c>
      <c r="L69" s="51">
        <v>160196.38</v>
      </c>
      <c r="M69" s="51">
        <v>153859.9</v>
      </c>
      <c r="N69" s="51">
        <v>150422.82999999999</v>
      </c>
      <c r="O69" s="51">
        <v>142898.46</v>
      </c>
      <c r="P69" s="51">
        <v>145800</v>
      </c>
      <c r="Q69" s="51">
        <v>145339.89000000001</v>
      </c>
      <c r="R69" s="51">
        <v>149237.79</v>
      </c>
      <c r="S69" s="90">
        <f t="shared" si="8"/>
        <v>1839211.4300000002</v>
      </c>
      <c r="T69" s="90">
        <f t="shared" si="4"/>
        <v>27988.569999999832</v>
      </c>
      <c r="U69" s="91">
        <f t="shared" si="5"/>
        <v>0.98501040595544143</v>
      </c>
    </row>
    <row r="70" spans="1:21" s="92" customFormat="1" ht="15.45" customHeight="1" x14ac:dyDescent="0.3">
      <c r="A70" s="85" t="s">
        <v>105</v>
      </c>
      <c r="B70" s="87" t="s">
        <v>1</v>
      </c>
      <c r="C70" s="87" t="s">
        <v>100</v>
      </c>
      <c r="D70" s="87" t="s">
        <v>70</v>
      </c>
      <c r="E70" s="87" t="s">
        <v>71</v>
      </c>
      <c r="F70" s="51">
        <v>635500</v>
      </c>
      <c r="G70" s="51">
        <v>48336.509999999987</v>
      </c>
      <c r="H70" s="51">
        <v>50125.45</v>
      </c>
      <c r="I70" s="51">
        <v>50667.35</v>
      </c>
      <c r="J70" s="51">
        <v>50763.61</v>
      </c>
      <c r="K70" s="51">
        <v>51997.120000000003</v>
      </c>
      <c r="L70" s="51">
        <v>55936.04</v>
      </c>
      <c r="M70" s="51">
        <v>57925.32</v>
      </c>
      <c r="N70" s="51">
        <v>56506.740000000013</v>
      </c>
      <c r="O70" s="51">
        <v>55702.35</v>
      </c>
      <c r="P70" s="51">
        <v>54121.52</v>
      </c>
      <c r="Q70" s="51">
        <v>57161.64</v>
      </c>
      <c r="R70" s="51">
        <v>68150.75</v>
      </c>
      <c r="S70" s="90">
        <f t="shared" si="8"/>
        <v>657394.39999999991</v>
      </c>
      <c r="T70" s="90">
        <f t="shared" si="4"/>
        <v>-21894.399999999907</v>
      </c>
      <c r="U70" s="91">
        <f t="shared" si="5"/>
        <v>1.0344522423288747</v>
      </c>
    </row>
    <row r="71" spans="1:21" s="92" customFormat="1" ht="15.45" customHeight="1" x14ac:dyDescent="0.3">
      <c r="A71" s="85" t="s">
        <v>105</v>
      </c>
      <c r="B71" s="87" t="s">
        <v>1</v>
      </c>
      <c r="C71" s="87" t="s">
        <v>100</v>
      </c>
      <c r="D71" s="87" t="s">
        <v>77</v>
      </c>
      <c r="E71" s="87" t="s">
        <v>78</v>
      </c>
      <c r="F71" s="51">
        <v>845910</v>
      </c>
      <c r="G71" s="51">
        <v>67584.840000000011</v>
      </c>
      <c r="H71" s="51">
        <v>70085.350000000006</v>
      </c>
      <c r="I71" s="51">
        <v>71664.14</v>
      </c>
      <c r="J71" s="51">
        <v>71282.079999999973</v>
      </c>
      <c r="K71" s="51">
        <v>71480.479999999996</v>
      </c>
      <c r="L71" s="51">
        <v>73052.739999999991</v>
      </c>
      <c r="M71" s="51">
        <v>71684.799999999988</v>
      </c>
      <c r="N71" s="51">
        <v>69942.19</v>
      </c>
      <c r="O71" s="51">
        <v>67127.080000000016</v>
      </c>
      <c r="P71" s="51">
        <v>67453.10000000002</v>
      </c>
      <c r="Q71" s="51">
        <v>68517.040000000008</v>
      </c>
      <c r="R71" s="51">
        <v>73689.640000000014</v>
      </c>
      <c r="S71" s="90">
        <f t="shared" si="8"/>
        <v>843563.48</v>
      </c>
      <c r="T71" s="90">
        <f t="shared" si="4"/>
        <v>2346.5200000000186</v>
      </c>
      <c r="U71" s="91">
        <f t="shared" si="5"/>
        <v>0.99722604059533515</v>
      </c>
    </row>
    <row r="72" spans="1:21" s="92" customFormat="1" ht="15.45" customHeight="1" x14ac:dyDescent="0.3">
      <c r="A72" s="85" t="s">
        <v>105</v>
      </c>
      <c r="B72" s="87" t="s">
        <v>1</v>
      </c>
      <c r="C72" s="87" t="s">
        <v>100</v>
      </c>
      <c r="D72" s="87" t="s">
        <v>80</v>
      </c>
      <c r="E72" s="87" t="s">
        <v>23</v>
      </c>
      <c r="F72" s="51">
        <v>44620</v>
      </c>
      <c r="G72" s="51">
        <v>182.45</v>
      </c>
      <c r="H72" s="51">
        <v>439</v>
      </c>
      <c r="I72" s="51">
        <v>698.44999999999993</v>
      </c>
      <c r="J72" s="51">
        <v>220</v>
      </c>
      <c r="K72" s="51">
        <v>282.60000000000002</v>
      </c>
      <c r="L72" s="51">
        <v>832.26</v>
      </c>
      <c r="M72" s="51">
        <v>150</v>
      </c>
      <c r="N72" s="51">
        <v>476.59</v>
      </c>
      <c r="O72" s="51">
        <v>2135.75</v>
      </c>
      <c r="P72" s="51">
        <v>1315</v>
      </c>
      <c r="Q72" s="51">
        <v>514.62</v>
      </c>
      <c r="R72" s="51">
        <v>150</v>
      </c>
      <c r="S72" s="90">
        <f t="shared" si="8"/>
        <v>7396.72</v>
      </c>
      <c r="T72" s="90">
        <f t="shared" si="4"/>
        <v>37223.279999999999</v>
      </c>
      <c r="U72" s="91">
        <f t="shared" si="5"/>
        <v>0.16577140295831466</v>
      </c>
    </row>
    <row r="73" spans="1:21" s="92" customFormat="1" ht="15.45" customHeight="1" x14ac:dyDescent="0.3">
      <c r="A73" s="85" t="s">
        <v>105</v>
      </c>
      <c r="B73" s="87" t="s">
        <v>1</v>
      </c>
      <c r="C73" s="87" t="s">
        <v>100</v>
      </c>
      <c r="D73" s="87" t="s">
        <v>81</v>
      </c>
      <c r="E73" s="87" t="s">
        <v>82</v>
      </c>
      <c r="F73" s="51">
        <v>18400</v>
      </c>
      <c r="G73" s="51">
        <v>2125.5300000000002</v>
      </c>
      <c r="H73" s="51">
        <v>242.78</v>
      </c>
      <c r="I73" s="51">
        <v>2886.52</v>
      </c>
      <c r="J73" s="51">
        <v>979.48</v>
      </c>
      <c r="K73" s="51">
        <v>1329.8</v>
      </c>
      <c r="L73" s="51">
        <v>488</v>
      </c>
      <c r="M73" s="51">
        <v>0</v>
      </c>
      <c r="N73" s="51">
        <v>0</v>
      </c>
      <c r="O73" s="51">
        <v>1614.88</v>
      </c>
      <c r="P73" s="51">
        <v>0</v>
      </c>
      <c r="Q73" s="51">
        <v>2163.73</v>
      </c>
      <c r="R73" s="51">
        <v>0</v>
      </c>
      <c r="S73" s="90">
        <f t="shared" si="8"/>
        <v>11830.72</v>
      </c>
      <c r="T73" s="90">
        <f t="shared" si="4"/>
        <v>6569.2800000000007</v>
      </c>
      <c r="U73" s="91">
        <f t="shared" si="5"/>
        <v>0.64297391304347817</v>
      </c>
    </row>
    <row r="74" spans="1:21" s="92" customFormat="1" ht="15.45" customHeight="1" x14ac:dyDescent="0.3">
      <c r="A74" s="85" t="s">
        <v>105</v>
      </c>
      <c r="B74" s="87" t="s">
        <v>1</v>
      </c>
      <c r="C74" s="87" t="s">
        <v>100</v>
      </c>
      <c r="D74" s="87" t="s">
        <v>93</v>
      </c>
      <c r="E74" s="87" t="s">
        <v>94</v>
      </c>
      <c r="F74" s="50"/>
      <c r="G74" s="50"/>
      <c r="H74" s="51">
        <v>4640</v>
      </c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90">
        <f t="shared" si="8"/>
        <v>4640</v>
      </c>
      <c r="T74" s="90">
        <f t="shared" si="4"/>
        <v>-4640</v>
      </c>
      <c r="U74" s="91"/>
    </row>
    <row r="75" spans="1:21" s="97" customFormat="1" ht="15.45" customHeight="1" x14ac:dyDescent="0.3">
      <c r="A75" s="78" t="s">
        <v>106</v>
      </c>
      <c r="B75" s="79" t="s">
        <v>62</v>
      </c>
      <c r="C75" s="79"/>
      <c r="D75" s="79"/>
      <c r="E75" s="94"/>
      <c r="F75" s="81">
        <f>SUM(F76:F81)</f>
        <v>87900</v>
      </c>
      <c r="G75" s="81">
        <f>SUM(G76:G81)</f>
        <v>6690</v>
      </c>
      <c r="H75" s="81">
        <f t="shared" ref="H75:T75" si="12">SUM(H76:H81)</f>
        <v>6980</v>
      </c>
      <c r="I75" s="81">
        <f t="shared" si="12"/>
        <v>6756.9</v>
      </c>
      <c r="J75" s="81">
        <f t="shared" si="12"/>
        <v>6777.4500000000007</v>
      </c>
      <c r="K75" s="81">
        <f t="shared" si="12"/>
        <v>6756.9</v>
      </c>
      <c r="L75" s="81">
        <f t="shared" si="12"/>
        <v>7068.9</v>
      </c>
      <c r="M75" s="81">
        <f t="shared" si="12"/>
        <v>7036.43</v>
      </c>
      <c r="N75" s="81">
        <f t="shared" si="12"/>
        <v>6871.58</v>
      </c>
      <c r="O75" s="81">
        <f t="shared" si="12"/>
        <v>7145.27</v>
      </c>
      <c r="P75" s="81">
        <f t="shared" si="12"/>
        <v>8125.4000000000005</v>
      </c>
      <c r="Q75" s="81">
        <f t="shared" si="12"/>
        <v>3545.7</v>
      </c>
      <c r="R75" s="81">
        <f t="shared" si="12"/>
        <v>3545.7</v>
      </c>
      <c r="S75" s="81">
        <f t="shared" si="12"/>
        <v>77300.23</v>
      </c>
      <c r="T75" s="81">
        <f t="shared" si="12"/>
        <v>10599.77</v>
      </c>
      <c r="U75" s="76">
        <f t="shared" si="5"/>
        <v>0.87941103526734921</v>
      </c>
    </row>
    <row r="76" spans="1:21" s="92" customFormat="1" ht="15.45" customHeight="1" x14ac:dyDescent="0.3">
      <c r="A76" s="85" t="s">
        <v>106</v>
      </c>
      <c r="B76" s="87" t="s">
        <v>1</v>
      </c>
      <c r="C76" s="87" t="s">
        <v>100</v>
      </c>
      <c r="D76" s="87" t="s">
        <v>68</v>
      </c>
      <c r="E76" s="87" t="s">
        <v>69</v>
      </c>
      <c r="F76" s="51">
        <v>31400</v>
      </c>
      <c r="G76" s="51">
        <v>2400</v>
      </c>
      <c r="H76" s="51">
        <v>2400</v>
      </c>
      <c r="I76" s="51">
        <v>2400</v>
      </c>
      <c r="J76" s="51">
        <v>2400</v>
      </c>
      <c r="K76" s="51">
        <v>2400</v>
      </c>
      <c r="L76" s="51">
        <v>2400</v>
      </c>
      <c r="M76" s="51">
        <v>2608.92</v>
      </c>
      <c r="N76" s="51">
        <v>2400</v>
      </c>
      <c r="O76" s="51">
        <v>2537.88</v>
      </c>
      <c r="P76" s="51">
        <v>3507.28</v>
      </c>
      <c r="Q76" s="51">
        <v>0</v>
      </c>
      <c r="R76" s="51">
        <v>0</v>
      </c>
      <c r="S76" s="90">
        <f t="shared" si="8"/>
        <v>25454.079999999998</v>
      </c>
      <c r="T76" s="90">
        <f t="shared" si="4"/>
        <v>5945.9200000000019</v>
      </c>
      <c r="U76" s="91">
        <f t="shared" si="5"/>
        <v>0.81063949044585981</v>
      </c>
    </row>
    <row r="77" spans="1:21" s="92" customFormat="1" ht="15.45" customHeight="1" x14ac:dyDescent="0.3">
      <c r="A77" s="85" t="s">
        <v>106</v>
      </c>
      <c r="B77" s="87" t="s">
        <v>1</v>
      </c>
      <c r="C77" s="87" t="s">
        <v>100</v>
      </c>
      <c r="D77" s="87" t="s">
        <v>70</v>
      </c>
      <c r="E77" s="87" t="s">
        <v>71</v>
      </c>
      <c r="F77" s="51">
        <v>34000</v>
      </c>
      <c r="G77" s="51">
        <v>2600</v>
      </c>
      <c r="H77" s="51">
        <v>2600</v>
      </c>
      <c r="I77" s="51">
        <v>2650</v>
      </c>
      <c r="J77" s="51">
        <v>2665.36</v>
      </c>
      <c r="K77" s="51">
        <v>2650</v>
      </c>
      <c r="L77" s="51">
        <v>2650</v>
      </c>
      <c r="M77" s="51">
        <v>2650</v>
      </c>
      <c r="N77" s="51">
        <v>2735.71</v>
      </c>
      <c r="O77" s="51">
        <v>2802.38</v>
      </c>
      <c r="P77" s="51">
        <v>2650</v>
      </c>
      <c r="Q77" s="51">
        <v>2650</v>
      </c>
      <c r="R77" s="51">
        <v>2650</v>
      </c>
      <c r="S77" s="90">
        <f t="shared" si="8"/>
        <v>31953.45</v>
      </c>
      <c r="T77" s="90">
        <f t="shared" ref="T77:T138" si="13">F77-S77</f>
        <v>2046.5499999999993</v>
      </c>
      <c r="U77" s="91">
        <f t="shared" si="5"/>
        <v>0.93980735294117645</v>
      </c>
    </row>
    <row r="78" spans="1:21" s="92" customFormat="1" ht="15.45" customHeight="1" x14ac:dyDescent="0.3">
      <c r="A78" s="85" t="s">
        <v>106</v>
      </c>
      <c r="B78" s="87" t="s">
        <v>1</v>
      </c>
      <c r="C78" s="87" t="s">
        <v>100</v>
      </c>
      <c r="D78" s="87" t="s">
        <v>77</v>
      </c>
      <c r="E78" s="87" t="s">
        <v>78</v>
      </c>
      <c r="F78" s="51">
        <v>22100</v>
      </c>
      <c r="G78" s="51">
        <v>1690</v>
      </c>
      <c r="H78" s="51">
        <v>1690</v>
      </c>
      <c r="I78" s="51">
        <v>1706.9</v>
      </c>
      <c r="J78" s="51">
        <v>1712.09</v>
      </c>
      <c r="K78" s="51">
        <v>1706.9</v>
      </c>
      <c r="L78" s="51">
        <v>1706.9</v>
      </c>
      <c r="M78" s="51">
        <v>1777.51</v>
      </c>
      <c r="N78" s="51">
        <v>1735.87</v>
      </c>
      <c r="O78" s="51">
        <v>1805.01</v>
      </c>
      <c r="P78" s="51">
        <v>1968.12</v>
      </c>
      <c r="Q78" s="51">
        <v>895.7</v>
      </c>
      <c r="R78" s="51">
        <v>895.7</v>
      </c>
      <c r="S78" s="90">
        <f t="shared" si="8"/>
        <v>19290.7</v>
      </c>
      <c r="T78" s="90">
        <f t="shared" si="13"/>
        <v>2809.2999999999993</v>
      </c>
      <c r="U78" s="91">
        <f t="shared" si="5"/>
        <v>0.87288235294117655</v>
      </c>
    </row>
    <row r="79" spans="1:21" s="92" customFormat="1" ht="15.45" customHeight="1" x14ac:dyDescent="0.3">
      <c r="A79" s="85" t="s">
        <v>106</v>
      </c>
      <c r="B79" s="87" t="s">
        <v>1</v>
      </c>
      <c r="C79" s="87" t="s">
        <v>100</v>
      </c>
      <c r="D79" s="87" t="s">
        <v>80</v>
      </c>
      <c r="E79" s="87" t="s">
        <v>23</v>
      </c>
      <c r="F79" s="50"/>
      <c r="G79" s="50"/>
      <c r="H79" s="50"/>
      <c r="I79" s="50"/>
      <c r="J79" s="50"/>
      <c r="K79" s="50"/>
      <c r="L79" s="51">
        <v>312</v>
      </c>
      <c r="M79" s="50"/>
      <c r="N79" s="50"/>
      <c r="O79" s="50"/>
      <c r="P79" s="50"/>
      <c r="Q79" s="50"/>
      <c r="R79" s="50"/>
      <c r="S79" s="90">
        <f t="shared" si="8"/>
        <v>312</v>
      </c>
      <c r="T79" s="90">
        <f t="shared" si="13"/>
        <v>-312</v>
      </c>
      <c r="U79" s="91"/>
    </row>
    <row r="80" spans="1:21" s="92" customFormat="1" ht="15.45" customHeight="1" x14ac:dyDescent="0.3">
      <c r="A80" s="85" t="s">
        <v>106</v>
      </c>
      <c r="B80" s="87" t="s">
        <v>1</v>
      </c>
      <c r="C80" s="87" t="s">
        <v>100</v>
      </c>
      <c r="D80" s="87" t="s">
        <v>81</v>
      </c>
      <c r="E80" s="87" t="s">
        <v>82</v>
      </c>
      <c r="F80" s="51">
        <v>399.99999999999989</v>
      </c>
      <c r="G80" s="51">
        <v>0</v>
      </c>
      <c r="H80" s="51">
        <v>0</v>
      </c>
      <c r="I80" s="51">
        <v>0</v>
      </c>
      <c r="J80" s="51">
        <v>0</v>
      </c>
      <c r="K80" s="51">
        <v>0</v>
      </c>
      <c r="L80" s="51">
        <v>0</v>
      </c>
      <c r="M80" s="51">
        <v>0</v>
      </c>
      <c r="N80" s="51">
        <v>0</v>
      </c>
      <c r="O80" s="51">
        <v>0</v>
      </c>
      <c r="P80" s="51">
        <v>0</v>
      </c>
      <c r="Q80" s="51">
        <v>0</v>
      </c>
      <c r="R80" s="51">
        <v>0</v>
      </c>
      <c r="S80" s="90">
        <f t="shared" si="8"/>
        <v>0</v>
      </c>
      <c r="T80" s="90">
        <f t="shared" si="13"/>
        <v>399.99999999999989</v>
      </c>
      <c r="U80" s="91">
        <f t="shared" si="5"/>
        <v>0</v>
      </c>
    </row>
    <row r="81" spans="1:21" s="92" customFormat="1" ht="15.45" customHeight="1" x14ac:dyDescent="0.3">
      <c r="A81" s="85" t="s">
        <v>106</v>
      </c>
      <c r="B81" s="87" t="s">
        <v>1</v>
      </c>
      <c r="C81" s="87" t="s">
        <v>100</v>
      </c>
      <c r="D81" s="87" t="s">
        <v>93</v>
      </c>
      <c r="E81" s="87" t="s">
        <v>94</v>
      </c>
      <c r="F81" s="50"/>
      <c r="G81" s="50"/>
      <c r="H81" s="51">
        <v>290</v>
      </c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90">
        <f t="shared" si="8"/>
        <v>290</v>
      </c>
      <c r="T81" s="90">
        <f t="shared" si="13"/>
        <v>-290</v>
      </c>
      <c r="U81" s="91"/>
    </row>
    <row r="82" spans="1:21" s="97" customFormat="1" ht="15.45" customHeight="1" x14ac:dyDescent="0.3">
      <c r="A82" s="78" t="s">
        <v>107</v>
      </c>
      <c r="B82" s="79" t="s">
        <v>62</v>
      </c>
      <c r="C82" s="79"/>
      <c r="D82" s="79"/>
      <c r="E82" s="94"/>
      <c r="F82" s="81">
        <f>SUM(F83:F85)</f>
        <v>141560</v>
      </c>
      <c r="G82" s="81">
        <f>SUM(G83:G85)</f>
        <v>10770.9</v>
      </c>
      <c r="H82" s="81">
        <f t="shared" ref="H82:R82" si="14">SUM(H83:H85)</f>
        <v>12267.380000000001</v>
      </c>
      <c r="I82" s="81">
        <f t="shared" si="14"/>
        <v>11439.9</v>
      </c>
      <c r="J82" s="81">
        <f t="shared" si="14"/>
        <v>11439.9</v>
      </c>
      <c r="K82" s="81">
        <f t="shared" si="14"/>
        <v>11439.9</v>
      </c>
      <c r="L82" s="81">
        <f t="shared" si="14"/>
        <v>11439.9</v>
      </c>
      <c r="M82" s="81">
        <f t="shared" si="14"/>
        <v>16948.64</v>
      </c>
      <c r="N82" s="81">
        <f t="shared" si="14"/>
        <v>8429.4</v>
      </c>
      <c r="O82" s="81">
        <f t="shared" si="14"/>
        <v>16457.400000000001</v>
      </c>
      <c r="P82" s="81">
        <f t="shared" si="14"/>
        <v>14463.490000000002</v>
      </c>
      <c r="Q82" s="81">
        <f t="shared" si="14"/>
        <v>14450.4</v>
      </c>
      <c r="R82" s="81">
        <f t="shared" si="14"/>
        <v>14450.4</v>
      </c>
      <c r="S82" s="95">
        <f t="shared" si="8"/>
        <v>153997.61000000002</v>
      </c>
      <c r="T82" s="95">
        <f t="shared" si="13"/>
        <v>-12437.610000000015</v>
      </c>
      <c r="U82" s="96">
        <f t="shared" si="5"/>
        <v>1.0878610483187343</v>
      </c>
    </row>
    <row r="83" spans="1:21" s="92" customFormat="1" ht="15.45" customHeight="1" x14ac:dyDescent="0.3">
      <c r="A83" s="85" t="s">
        <v>108</v>
      </c>
      <c r="B83" s="87" t="s">
        <v>1</v>
      </c>
      <c r="C83" s="87" t="s">
        <v>100</v>
      </c>
      <c r="D83" s="87" t="s">
        <v>68</v>
      </c>
      <c r="E83" s="87" t="s">
        <v>69</v>
      </c>
      <c r="F83" s="51">
        <v>105200</v>
      </c>
      <c r="G83" s="51">
        <v>8050</v>
      </c>
      <c r="H83" s="51">
        <v>8986.99</v>
      </c>
      <c r="I83" s="51">
        <v>8550</v>
      </c>
      <c r="J83" s="51">
        <v>8550</v>
      </c>
      <c r="K83" s="51">
        <v>8550</v>
      </c>
      <c r="L83" s="51">
        <v>8550</v>
      </c>
      <c r="M83" s="51">
        <v>12685.08</v>
      </c>
      <c r="N83" s="51">
        <v>6300</v>
      </c>
      <c r="O83" s="51">
        <v>12300</v>
      </c>
      <c r="P83" s="51">
        <v>10809.78</v>
      </c>
      <c r="Q83" s="51">
        <v>10800</v>
      </c>
      <c r="R83" s="51">
        <v>10800</v>
      </c>
      <c r="S83" s="90">
        <f t="shared" si="8"/>
        <v>114931.85</v>
      </c>
      <c r="T83" s="90">
        <f t="shared" si="13"/>
        <v>-9731.8500000000058</v>
      </c>
      <c r="U83" s="91">
        <f t="shared" si="5"/>
        <v>1.0925080798479088</v>
      </c>
    </row>
    <row r="84" spans="1:21" s="92" customFormat="1" ht="15.45" customHeight="1" x14ac:dyDescent="0.3">
      <c r="A84" s="85" t="s">
        <v>108</v>
      </c>
      <c r="B84" s="87" t="s">
        <v>1</v>
      </c>
      <c r="C84" s="87" t="s">
        <v>100</v>
      </c>
      <c r="D84" s="87" t="s">
        <v>77</v>
      </c>
      <c r="E84" s="87" t="s">
        <v>78</v>
      </c>
      <c r="F84" s="51">
        <v>35560</v>
      </c>
      <c r="G84" s="51">
        <v>2720.9</v>
      </c>
      <c r="H84" s="51">
        <v>3037.61</v>
      </c>
      <c r="I84" s="51">
        <v>2889.9</v>
      </c>
      <c r="J84" s="51">
        <v>2889.9</v>
      </c>
      <c r="K84" s="51">
        <v>2889.9</v>
      </c>
      <c r="L84" s="51">
        <v>2889.9</v>
      </c>
      <c r="M84" s="51">
        <v>4263.5599999999986</v>
      </c>
      <c r="N84" s="51">
        <v>2129.4</v>
      </c>
      <c r="O84" s="51">
        <v>4157.3999999999996</v>
      </c>
      <c r="P84" s="51">
        <v>3653.71</v>
      </c>
      <c r="Q84" s="51">
        <v>3650.4</v>
      </c>
      <c r="R84" s="51">
        <v>3650.4</v>
      </c>
      <c r="S84" s="90">
        <f t="shared" si="8"/>
        <v>38822.980000000003</v>
      </c>
      <c r="T84" s="90">
        <f t="shared" si="13"/>
        <v>-3262.9800000000032</v>
      </c>
      <c r="U84" s="91">
        <f t="shared" si="5"/>
        <v>1.0917598425196851</v>
      </c>
    </row>
    <row r="85" spans="1:21" s="92" customFormat="1" ht="15.45" customHeight="1" x14ac:dyDescent="0.3">
      <c r="A85" s="85" t="s">
        <v>108</v>
      </c>
      <c r="B85" s="87" t="s">
        <v>1</v>
      </c>
      <c r="C85" s="87" t="s">
        <v>100</v>
      </c>
      <c r="D85" s="87" t="s">
        <v>81</v>
      </c>
      <c r="E85" s="87" t="s">
        <v>82</v>
      </c>
      <c r="F85" s="51">
        <v>799.99999999999989</v>
      </c>
      <c r="G85" s="51">
        <v>0</v>
      </c>
      <c r="H85" s="51">
        <v>242.78</v>
      </c>
      <c r="I85" s="51">
        <v>0</v>
      </c>
      <c r="J85" s="51">
        <v>0</v>
      </c>
      <c r="K85" s="51">
        <v>0</v>
      </c>
      <c r="L85" s="51">
        <v>0</v>
      </c>
      <c r="M85" s="51">
        <v>0</v>
      </c>
      <c r="N85" s="51">
        <v>0</v>
      </c>
      <c r="O85" s="51">
        <v>0</v>
      </c>
      <c r="P85" s="51">
        <v>0</v>
      </c>
      <c r="Q85" s="51">
        <v>0</v>
      </c>
      <c r="R85" s="51">
        <v>0</v>
      </c>
      <c r="S85" s="90">
        <f t="shared" si="8"/>
        <v>242.78</v>
      </c>
      <c r="T85" s="90">
        <f t="shared" si="13"/>
        <v>557.21999999999991</v>
      </c>
      <c r="U85" s="91">
        <f t="shared" si="5"/>
        <v>0.30347500000000005</v>
      </c>
    </row>
    <row r="86" spans="1:21" s="97" customFormat="1" ht="15.45" customHeight="1" x14ac:dyDescent="0.3">
      <c r="A86" s="78" t="s">
        <v>109</v>
      </c>
      <c r="B86" s="79" t="s">
        <v>62</v>
      </c>
      <c r="C86" s="79"/>
      <c r="D86" s="79"/>
      <c r="E86" s="94"/>
      <c r="F86" s="98">
        <f>SUM(F87:F91)</f>
        <v>187910</v>
      </c>
      <c r="G86" s="98">
        <f>SUM(G87:G91)</f>
        <v>13457.35</v>
      </c>
      <c r="H86" s="98">
        <f t="shared" ref="H86:R86" si="15">SUM(H87:H91)</f>
        <v>13580.7</v>
      </c>
      <c r="I86" s="98">
        <f t="shared" si="15"/>
        <v>14182.8</v>
      </c>
      <c r="J86" s="98">
        <f t="shared" si="15"/>
        <v>15487.8</v>
      </c>
      <c r="K86" s="98">
        <f t="shared" si="15"/>
        <v>14549.03</v>
      </c>
      <c r="L86" s="98">
        <f t="shared" si="15"/>
        <v>12794.789999999999</v>
      </c>
      <c r="M86" s="98">
        <f t="shared" si="15"/>
        <v>16459.689999999999</v>
      </c>
      <c r="N86" s="98">
        <f t="shared" si="15"/>
        <v>1299.77</v>
      </c>
      <c r="O86" s="98">
        <f t="shared" si="15"/>
        <v>0</v>
      </c>
      <c r="P86" s="98">
        <f t="shared" si="15"/>
        <v>0</v>
      </c>
      <c r="Q86" s="98">
        <f t="shared" si="15"/>
        <v>0</v>
      </c>
      <c r="R86" s="98">
        <f t="shared" si="15"/>
        <v>0</v>
      </c>
      <c r="S86" s="95">
        <f t="shared" si="8"/>
        <v>101811.93000000001</v>
      </c>
      <c r="T86" s="95">
        <f t="shared" si="13"/>
        <v>86098.069999999992</v>
      </c>
      <c r="U86" s="96">
        <f t="shared" ref="U86:U150" si="16">S86/F86</f>
        <v>0.54181219732850838</v>
      </c>
    </row>
    <row r="87" spans="1:21" s="92" customFormat="1" ht="15.45" customHeight="1" x14ac:dyDescent="0.3">
      <c r="A87" s="85" t="s">
        <v>109</v>
      </c>
      <c r="B87" s="87" t="s">
        <v>1</v>
      </c>
      <c r="C87" s="87" t="s">
        <v>100</v>
      </c>
      <c r="D87" s="87" t="s">
        <v>68</v>
      </c>
      <c r="E87" s="87" t="s">
        <v>69</v>
      </c>
      <c r="F87" s="51">
        <v>132600</v>
      </c>
      <c r="G87" s="51">
        <v>9877.27</v>
      </c>
      <c r="H87" s="51">
        <v>10150</v>
      </c>
      <c r="I87" s="51">
        <v>10600</v>
      </c>
      <c r="J87" s="51">
        <v>10600</v>
      </c>
      <c r="K87" s="51">
        <v>10845</v>
      </c>
      <c r="L87" s="51">
        <v>9540.25</v>
      </c>
      <c r="M87" s="51">
        <v>11547.82</v>
      </c>
      <c r="N87" s="51">
        <v>971.43000000000006</v>
      </c>
      <c r="O87" s="51">
        <v>0</v>
      </c>
      <c r="P87" s="51">
        <v>0</v>
      </c>
      <c r="Q87" s="51">
        <v>0</v>
      </c>
      <c r="R87" s="51">
        <v>0</v>
      </c>
      <c r="S87" s="90">
        <f t="shared" si="8"/>
        <v>74131.76999999999</v>
      </c>
      <c r="T87" s="90">
        <f t="shared" si="13"/>
        <v>58468.23000000001</v>
      </c>
      <c r="U87" s="91">
        <f t="shared" si="16"/>
        <v>0.55906312217194565</v>
      </c>
    </row>
    <row r="88" spans="1:21" s="92" customFormat="1" ht="15.45" customHeight="1" x14ac:dyDescent="0.3">
      <c r="A88" s="85" t="s">
        <v>109</v>
      </c>
      <c r="B88" s="87" t="s">
        <v>1</v>
      </c>
      <c r="C88" s="87" t="s">
        <v>100</v>
      </c>
      <c r="D88" s="87" t="s">
        <v>77</v>
      </c>
      <c r="E88" s="87" t="s">
        <v>78</v>
      </c>
      <c r="F88" s="51">
        <v>44820</v>
      </c>
      <c r="G88" s="51">
        <v>3338.52</v>
      </c>
      <c r="H88" s="51">
        <v>3430.7</v>
      </c>
      <c r="I88" s="51">
        <v>3582.8</v>
      </c>
      <c r="J88" s="51">
        <v>3582.8</v>
      </c>
      <c r="K88" s="51">
        <v>3665.61</v>
      </c>
      <c r="L88" s="51">
        <v>3224.599999999999</v>
      </c>
      <c r="M88" s="51">
        <v>4911.87</v>
      </c>
      <c r="N88" s="51">
        <v>328.34</v>
      </c>
      <c r="O88" s="51">
        <v>0</v>
      </c>
      <c r="P88" s="51">
        <v>0</v>
      </c>
      <c r="Q88" s="51">
        <v>0</v>
      </c>
      <c r="R88" s="51">
        <v>0</v>
      </c>
      <c r="S88" s="90">
        <f t="shared" si="8"/>
        <v>26065.239999999998</v>
      </c>
      <c r="T88" s="90">
        <f t="shared" si="13"/>
        <v>18754.760000000002</v>
      </c>
      <c r="U88" s="91">
        <f t="shared" si="16"/>
        <v>0.58155377063810798</v>
      </c>
    </row>
    <row r="89" spans="1:21" s="92" customFormat="1" ht="15.45" customHeight="1" x14ac:dyDescent="0.3">
      <c r="A89" s="85" t="s">
        <v>109</v>
      </c>
      <c r="B89" s="87" t="s">
        <v>1</v>
      </c>
      <c r="C89" s="87" t="s">
        <v>100</v>
      </c>
      <c r="D89" s="87" t="s">
        <v>79</v>
      </c>
      <c r="E89" s="87" t="s">
        <v>22</v>
      </c>
      <c r="F89" s="51">
        <v>9689.9999999999982</v>
      </c>
      <c r="G89" s="51">
        <v>0</v>
      </c>
      <c r="H89" s="51">
        <v>0</v>
      </c>
      <c r="I89" s="51">
        <v>0</v>
      </c>
      <c r="J89" s="51">
        <v>1305</v>
      </c>
      <c r="K89" s="51">
        <v>0</v>
      </c>
      <c r="L89" s="51">
        <v>0</v>
      </c>
      <c r="M89" s="51">
        <v>0</v>
      </c>
      <c r="N89" s="51">
        <v>0</v>
      </c>
      <c r="O89" s="51">
        <v>0</v>
      </c>
      <c r="P89" s="51">
        <v>0</v>
      </c>
      <c r="Q89" s="51">
        <v>0</v>
      </c>
      <c r="R89" s="51">
        <v>0</v>
      </c>
      <c r="S89" s="90">
        <f t="shared" si="8"/>
        <v>1305</v>
      </c>
      <c r="T89" s="90">
        <f t="shared" si="13"/>
        <v>8384.9999999999982</v>
      </c>
      <c r="U89" s="91">
        <f t="shared" si="16"/>
        <v>0.13467492260061922</v>
      </c>
    </row>
    <row r="90" spans="1:21" s="92" customFormat="1" ht="15.45" customHeight="1" x14ac:dyDescent="0.3">
      <c r="A90" s="85" t="s">
        <v>109</v>
      </c>
      <c r="B90" s="87" t="s">
        <v>1</v>
      </c>
      <c r="C90" s="87" t="s">
        <v>100</v>
      </c>
      <c r="D90" s="87" t="s">
        <v>80</v>
      </c>
      <c r="E90" s="87" t="s">
        <v>23</v>
      </c>
      <c r="F90" s="50"/>
      <c r="G90" s="50"/>
      <c r="H90" s="50"/>
      <c r="I90" s="50"/>
      <c r="J90" s="50"/>
      <c r="K90" s="51">
        <v>38.42</v>
      </c>
      <c r="L90" s="51">
        <v>29.94</v>
      </c>
      <c r="M90" s="50"/>
      <c r="N90" s="50"/>
      <c r="O90" s="50"/>
      <c r="P90" s="50"/>
      <c r="Q90" s="50"/>
      <c r="R90" s="50"/>
      <c r="S90" s="90">
        <f t="shared" si="8"/>
        <v>68.36</v>
      </c>
      <c r="T90" s="90">
        <f t="shared" si="13"/>
        <v>-68.36</v>
      </c>
      <c r="U90" s="91"/>
    </row>
    <row r="91" spans="1:21" s="92" customFormat="1" ht="15.45" customHeight="1" x14ac:dyDescent="0.3">
      <c r="A91" s="85" t="s">
        <v>109</v>
      </c>
      <c r="B91" s="87" t="s">
        <v>1</v>
      </c>
      <c r="C91" s="87" t="s">
        <v>100</v>
      </c>
      <c r="D91" s="87" t="s">
        <v>81</v>
      </c>
      <c r="E91" s="87" t="s">
        <v>82</v>
      </c>
      <c r="F91" s="51">
        <v>799.99999999999989</v>
      </c>
      <c r="G91" s="51">
        <v>241.56</v>
      </c>
      <c r="H91" s="51">
        <v>0</v>
      </c>
      <c r="I91" s="51">
        <v>0</v>
      </c>
      <c r="J91" s="51">
        <v>0</v>
      </c>
      <c r="K91" s="51">
        <v>0</v>
      </c>
      <c r="L91" s="51">
        <v>0</v>
      </c>
      <c r="M91" s="51">
        <v>0</v>
      </c>
      <c r="N91" s="51">
        <v>0</v>
      </c>
      <c r="O91" s="51">
        <v>0</v>
      </c>
      <c r="P91" s="51">
        <v>0</v>
      </c>
      <c r="Q91" s="51">
        <v>0</v>
      </c>
      <c r="R91" s="51">
        <v>0</v>
      </c>
      <c r="S91" s="90">
        <f t="shared" si="8"/>
        <v>241.56</v>
      </c>
      <c r="T91" s="90">
        <f t="shared" si="13"/>
        <v>558.43999999999983</v>
      </c>
      <c r="U91" s="91">
        <f t="shared" si="16"/>
        <v>0.30195000000000005</v>
      </c>
    </row>
    <row r="92" spans="1:21" s="97" customFormat="1" ht="15.45" customHeight="1" x14ac:dyDescent="0.3">
      <c r="A92" s="78" t="s">
        <v>110</v>
      </c>
      <c r="B92" s="79" t="s">
        <v>62</v>
      </c>
      <c r="C92" s="79"/>
      <c r="D92" s="79"/>
      <c r="E92" s="94"/>
      <c r="F92" s="98">
        <f t="shared" ref="F92:R92" si="17">SUM(F93:F118)</f>
        <v>3584027.7502969098</v>
      </c>
      <c r="G92" s="98">
        <f t="shared" si="17"/>
        <v>222793.42263999998</v>
      </c>
      <c r="H92" s="98">
        <f t="shared" si="17"/>
        <v>219460.65863999995</v>
      </c>
      <c r="I92" s="98">
        <f t="shared" si="17"/>
        <v>283097.63676098333</v>
      </c>
      <c r="J92" s="98">
        <f t="shared" si="17"/>
        <v>262526.37873999996</v>
      </c>
      <c r="K92" s="98">
        <f t="shared" si="17"/>
        <v>288067.66881543543</v>
      </c>
      <c r="L92" s="98">
        <f t="shared" si="17"/>
        <v>308570.75560573756</v>
      </c>
      <c r="M92" s="98">
        <f t="shared" si="17"/>
        <v>369410.30050243507</v>
      </c>
      <c r="N92" s="98">
        <f t="shared" si="17"/>
        <v>285672.43974101607</v>
      </c>
      <c r="O92" s="98">
        <f t="shared" si="17"/>
        <v>330129.03548961767</v>
      </c>
      <c r="P92" s="98">
        <f t="shared" si="17"/>
        <v>294754.18280349806</v>
      </c>
      <c r="Q92" s="98">
        <f t="shared" si="17"/>
        <v>304331.14279357734</v>
      </c>
      <c r="R92" s="98">
        <f t="shared" si="17"/>
        <v>356885.82817370037</v>
      </c>
      <c r="S92" s="95">
        <f t="shared" si="8"/>
        <v>3525699.4507060009</v>
      </c>
      <c r="T92" s="95">
        <f t="shared" si="13"/>
        <v>58328.299590908922</v>
      </c>
      <c r="U92" s="96">
        <f t="shared" si="16"/>
        <v>0.98372548884810485</v>
      </c>
    </row>
    <row r="93" spans="1:21" s="92" customFormat="1" ht="15.45" customHeight="1" x14ac:dyDescent="0.3">
      <c r="A93" s="85" t="s">
        <v>110</v>
      </c>
      <c r="B93" s="86" t="s">
        <v>0</v>
      </c>
      <c r="C93" s="88" t="s">
        <v>63</v>
      </c>
      <c r="D93" s="87" t="s">
        <v>64</v>
      </c>
      <c r="E93" s="86" t="s">
        <v>19</v>
      </c>
      <c r="F93" s="51">
        <v>89109.127999999997</v>
      </c>
      <c r="G93" s="51">
        <v>0</v>
      </c>
      <c r="H93" s="51">
        <v>0</v>
      </c>
      <c r="I93" s="51">
        <v>1477.36824</v>
      </c>
      <c r="J93" s="51">
        <v>19975.2654</v>
      </c>
      <c r="K93" s="51">
        <v>0</v>
      </c>
      <c r="L93" s="51">
        <v>6922.0129400000014</v>
      </c>
      <c r="M93" s="51">
        <v>0</v>
      </c>
      <c r="N93" s="51">
        <v>1176.46054</v>
      </c>
      <c r="O93" s="51">
        <v>9460.55458</v>
      </c>
      <c r="P93" s="51">
        <v>10598.342000000001</v>
      </c>
      <c r="Q93" s="51">
        <v>0</v>
      </c>
      <c r="R93" s="51">
        <v>16103.453439999999</v>
      </c>
      <c r="S93" s="90">
        <f t="shared" si="8"/>
        <v>65713.457139999999</v>
      </c>
      <c r="T93" s="90">
        <f t="shared" si="13"/>
        <v>23395.670859999998</v>
      </c>
      <c r="U93" s="91">
        <f t="shared" si="16"/>
        <v>0.7374492222614949</v>
      </c>
    </row>
    <row r="94" spans="1:21" s="92" customFormat="1" ht="15.45" customHeight="1" x14ac:dyDescent="0.3">
      <c r="A94" s="85" t="s">
        <v>110</v>
      </c>
      <c r="B94" s="86" t="s">
        <v>0</v>
      </c>
      <c r="C94" s="88" t="s">
        <v>63</v>
      </c>
      <c r="D94" s="87" t="s">
        <v>65</v>
      </c>
      <c r="E94" s="87" t="s">
        <v>20</v>
      </c>
      <c r="F94" s="51">
        <v>5829.5499999999993</v>
      </c>
      <c r="G94" s="51">
        <v>0</v>
      </c>
      <c r="H94" s="51">
        <v>0</v>
      </c>
      <c r="I94" s="51">
        <v>0</v>
      </c>
      <c r="J94" s="51">
        <v>0</v>
      </c>
      <c r="K94" s="51">
        <v>2824.8514399999999</v>
      </c>
      <c r="L94" s="51">
        <v>0</v>
      </c>
      <c r="M94" s="51">
        <v>3004.72336</v>
      </c>
      <c r="N94" s="51">
        <v>0</v>
      </c>
      <c r="O94" s="51">
        <v>0</v>
      </c>
      <c r="P94" s="51">
        <v>0</v>
      </c>
      <c r="Q94" s="51">
        <v>0</v>
      </c>
      <c r="R94" s="51">
        <v>0</v>
      </c>
      <c r="S94" s="90">
        <f t="shared" si="8"/>
        <v>5829.5748000000003</v>
      </c>
      <c r="T94" s="90">
        <f t="shared" si="13"/>
        <v>-2.4800000001050648E-2</v>
      </c>
      <c r="U94" s="91">
        <f t="shared" si="16"/>
        <v>1.0000042541877163</v>
      </c>
    </row>
    <row r="95" spans="1:21" s="92" customFormat="1" ht="15.45" customHeight="1" x14ac:dyDescent="0.3">
      <c r="A95" s="85" t="s">
        <v>110</v>
      </c>
      <c r="B95" s="86" t="s">
        <v>0</v>
      </c>
      <c r="C95" s="88" t="s">
        <v>63</v>
      </c>
      <c r="D95" s="87">
        <v>1551</v>
      </c>
      <c r="E95" s="87" t="s">
        <v>66</v>
      </c>
      <c r="F95" s="51">
        <v>104206.8432489096</v>
      </c>
      <c r="G95" s="51">
        <v>0</v>
      </c>
      <c r="H95" s="51">
        <v>0</v>
      </c>
      <c r="I95" s="51">
        <v>11692.57594098337</v>
      </c>
      <c r="J95" s="51">
        <v>0</v>
      </c>
      <c r="K95" s="51">
        <v>8643.1625554354832</v>
      </c>
      <c r="L95" s="51">
        <v>4582.8242457375836</v>
      </c>
      <c r="M95" s="51">
        <v>5511.9366824349781</v>
      </c>
      <c r="N95" s="51">
        <v>12818.63230101603</v>
      </c>
      <c r="O95" s="51">
        <v>16443.387809617769</v>
      </c>
      <c r="P95" s="51">
        <v>10412.068683498081</v>
      </c>
      <c r="Q95" s="51">
        <v>8120.6541535773049</v>
      </c>
      <c r="R95" s="51">
        <v>12872.666873700309</v>
      </c>
      <c r="S95" s="90">
        <f t="shared" si="8"/>
        <v>91097.909246000883</v>
      </c>
      <c r="T95" s="90">
        <f t="shared" si="13"/>
        <v>13108.934002908718</v>
      </c>
      <c r="U95" s="91">
        <f t="shared" si="16"/>
        <v>0.87420275296511407</v>
      </c>
    </row>
    <row r="96" spans="1:21" s="92" customFormat="1" ht="15.45" customHeight="1" x14ac:dyDescent="0.3">
      <c r="A96" s="85" t="s">
        <v>110</v>
      </c>
      <c r="B96" s="86" t="s">
        <v>0</v>
      </c>
      <c r="C96" s="88" t="s">
        <v>63</v>
      </c>
      <c r="D96" s="87">
        <v>1560</v>
      </c>
      <c r="E96" s="87" t="s">
        <v>38</v>
      </c>
      <c r="F96" s="51">
        <v>14284.924000000001</v>
      </c>
      <c r="G96" s="51">
        <v>796.21392000000003</v>
      </c>
      <c r="H96" s="51">
        <v>0</v>
      </c>
      <c r="I96" s="51">
        <v>0</v>
      </c>
      <c r="J96" s="51">
        <v>1769.9760000000001</v>
      </c>
      <c r="K96" s="51">
        <v>381.45251999999999</v>
      </c>
      <c r="L96" s="51">
        <v>2943.8145599999998</v>
      </c>
      <c r="M96" s="51">
        <v>1971.5565999999999</v>
      </c>
      <c r="N96" s="51">
        <v>1506.7488000000001</v>
      </c>
      <c r="O96" s="51">
        <v>2070.9704999999999</v>
      </c>
      <c r="P96" s="51">
        <v>1317.6487999999999</v>
      </c>
      <c r="Q96" s="51">
        <v>1526.6043</v>
      </c>
      <c r="R96" s="51">
        <v>0</v>
      </c>
      <c r="S96" s="90">
        <f t="shared" si="8"/>
        <v>14284.985999999997</v>
      </c>
      <c r="T96" s="90">
        <f t="shared" si="13"/>
        <v>-6.1999999996260158E-2</v>
      </c>
      <c r="U96" s="91">
        <f t="shared" si="16"/>
        <v>1.0000043402401018</v>
      </c>
    </row>
    <row r="97" spans="1:21" s="92" customFormat="1" ht="15.45" customHeight="1" x14ac:dyDescent="0.3">
      <c r="A97" s="85" t="s">
        <v>110</v>
      </c>
      <c r="B97" s="88" t="s">
        <v>1</v>
      </c>
      <c r="C97" s="88" t="s">
        <v>63</v>
      </c>
      <c r="D97" s="87" t="s">
        <v>68</v>
      </c>
      <c r="E97" s="87" t="s">
        <v>69</v>
      </c>
      <c r="F97" s="51">
        <v>612190.93599999999</v>
      </c>
      <c r="G97" s="51">
        <v>46225.807940000013</v>
      </c>
      <c r="H97" s="51">
        <v>49133.846480000007</v>
      </c>
      <c r="I97" s="51">
        <v>52724.465380000009</v>
      </c>
      <c r="J97" s="51">
        <v>51420.291920000003</v>
      </c>
      <c r="K97" s="51">
        <v>54643.712239999993</v>
      </c>
      <c r="L97" s="51">
        <v>56306.704720000009</v>
      </c>
      <c r="M97" s="51">
        <v>57123.984120000008</v>
      </c>
      <c r="N97" s="51">
        <v>53980.416100000002</v>
      </c>
      <c r="O97" s="51">
        <v>52553.61954</v>
      </c>
      <c r="P97" s="51">
        <v>54594.04596000001</v>
      </c>
      <c r="Q97" s="51">
        <v>55247.028999999988</v>
      </c>
      <c r="R97" s="51">
        <v>58153.547980000003</v>
      </c>
      <c r="S97" s="90">
        <f t="shared" si="8"/>
        <v>642107.47138000012</v>
      </c>
      <c r="T97" s="90">
        <f t="shared" si="13"/>
        <v>-29916.535380000132</v>
      </c>
      <c r="U97" s="91">
        <f t="shared" si="16"/>
        <v>1.0488679815736444</v>
      </c>
    </row>
    <row r="98" spans="1:21" s="92" customFormat="1" ht="15.45" customHeight="1" x14ac:dyDescent="0.3">
      <c r="A98" s="85" t="s">
        <v>110</v>
      </c>
      <c r="B98" s="88" t="s">
        <v>1</v>
      </c>
      <c r="C98" s="88" t="s">
        <v>63</v>
      </c>
      <c r="D98" s="87" t="s">
        <v>70</v>
      </c>
      <c r="E98" s="87" t="s">
        <v>71</v>
      </c>
      <c r="F98" s="51">
        <v>397547.59600000002</v>
      </c>
      <c r="G98" s="51">
        <v>29878.411319999999</v>
      </c>
      <c r="H98" s="51">
        <v>31368.027040000001</v>
      </c>
      <c r="I98" s="51">
        <v>31703.1234</v>
      </c>
      <c r="J98" s="51">
        <v>33132.587339999998</v>
      </c>
      <c r="K98" s="51">
        <v>34452.681420000008</v>
      </c>
      <c r="L98" s="51">
        <v>34238.209779999997</v>
      </c>
      <c r="M98" s="51">
        <v>32294.163199999999</v>
      </c>
      <c r="N98" s="51">
        <v>32748.122240000001</v>
      </c>
      <c r="O98" s="51">
        <v>32574.829140000002</v>
      </c>
      <c r="P98" s="51">
        <v>32072.8511</v>
      </c>
      <c r="Q98" s="51">
        <v>33451.447760000003</v>
      </c>
      <c r="R98" s="51">
        <v>31859.623800000001</v>
      </c>
      <c r="S98" s="90">
        <f t="shared" si="8"/>
        <v>389774.07754000003</v>
      </c>
      <c r="T98" s="90">
        <f t="shared" si="13"/>
        <v>7773.518459999992</v>
      </c>
      <c r="U98" s="91">
        <f t="shared" si="16"/>
        <v>0.98044632004264465</v>
      </c>
    </row>
    <row r="99" spans="1:21" s="92" customFormat="1" ht="15.45" customHeight="1" x14ac:dyDescent="0.3">
      <c r="A99" s="85" t="s">
        <v>110</v>
      </c>
      <c r="B99" s="88" t="s">
        <v>1</v>
      </c>
      <c r="C99" s="88" t="s">
        <v>63</v>
      </c>
      <c r="D99" s="87" t="s">
        <v>72</v>
      </c>
      <c r="E99" s="87" t="s">
        <v>73</v>
      </c>
      <c r="F99" s="51">
        <v>68791.063999999998</v>
      </c>
      <c r="G99" s="51">
        <v>1707.44</v>
      </c>
      <c r="H99" s="51">
        <v>2181.06</v>
      </c>
      <c r="I99" s="51">
        <v>2500.6559999999999</v>
      </c>
      <c r="J99" s="51">
        <v>3025.4630000000002</v>
      </c>
      <c r="K99" s="51">
        <v>5057.3260000000009</v>
      </c>
      <c r="L99" s="51">
        <v>8198.4080000000013</v>
      </c>
      <c r="M99" s="51">
        <v>10775.46</v>
      </c>
      <c r="N99" s="51">
        <v>6272.5750800000014</v>
      </c>
      <c r="O99" s="51">
        <v>7868.65</v>
      </c>
      <c r="P99" s="51">
        <v>5874.1920000000009</v>
      </c>
      <c r="Q99" s="51">
        <v>5395.0520000000006</v>
      </c>
      <c r="R99" s="51">
        <v>4434.8644000000004</v>
      </c>
      <c r="S99" s="90">
        <f t="shared" si="8"/>
        <v>63291.14648000001</v>
      </c>
      <c r="T99" s="90">
        <f t="shared" si="13"/>
        <v>5499.9175199999881</v>
      </c>
      <c r="U99" s="91">
        <f t="shared" si="16"/>
        <v>0.92004895403275067</v>
      </c>
    </row>
    <row r="100" spans="1:21" s="92" customFormat="1" ht="15.45" customHeight="1" x14ac:dyDescent="0.3">
      <c r="A100" s="85" t="s">
        <v>110</v>
      </c>
      <c r="B100" s="88" t="s">
        <v>1</v>
      </c>
      <c r="C100" s="88" t="s">
        <v>63</v>
      </c>
      <c r="D100" s="87" t="s">
        <v>74</v>
      </c>
      <c r="E100" s="87" t="s">
        <v>75</v>
      </c>
      <c r="F100" s="51">
        <v>52949.284000000007</v>
      </c>
      <c r="G100" s="51">
        <v>175.02600000000001</v>
      </c>
      <c r="H100" s="51">
        <v>810.77</v>
      </c>
      <c r="I100" s="51">
        <v>139.066</v>
      </c>
      <c r="J100" s="51">
        <v>1981.086</v>
      </c>
      <c r="K100" s="51">
        <v>11267.26</v>
      </c>
      <c r="L100" s="51">
        <v>875.13</v>
      </c>
      <c r="M100" s="51">
        <v>3776.9540000000002</v>
      </c>
      <c r="N100" s="51">
        <v>3843.1789600000002</v>
      </c>
      <c r="O100" s="51">
        <v>1176.8219999999999</v>
      </c>
      <c r="P100" s="51">
        <v>8503.8611000000019</v>
      </c>
      <c r="Q100" s="51">
        <v>2767.5653000000011</v>
      </c>
      <c r="R100" s="51">
        <v>8344.02</v>
      </c>
      <c r="S100" s="90">
        <f t="shared" ref="S100:S162" si="18">SUM(G100:R100)</f>
        <v>43660.739360000007</v>
      </c>
      <c r="T100" s="90">
        <f t="shared" si="13"/>
        <v>9288.5446400000001</v>
      </c>
      <c r="U100" s="91">
        <f t="shared" si="16"/>
        <v>0.82457657708837007</v>
      </c>
    </row>
    <row r="101" spans="1:21" s="92" customFormat="1" ht="15.45" customHeight="1" x14ac:dyDescent="0.3">
      <c r="A101" s="85" t="s">
        <v>110</v>
      </c>
      <c r="B101" s="88" t="s">
        <v>1</v>
      </c>
      <c r="C101" s="88" t="s">
        <v>63</v>
      </c>
      <c r="D101" s="87" t="s">
        <v>76</v>
      </c>
      <c r="E101" s="87" t="s">
        <v>21</v>
      </c>
      <c r="F101" s="51">
        <v>6399.4000000000005</v>
      </c>
      <c r="G101" s="51">
        <v>831.54456000000005</v>
      </c>
      <c r="H101" s="51">
        <v>199.67284000000001</v>
      </c>
      <c r="I101" s="51">
        <v>292.64965999999998</v>
      </c>
      <c r="J101" s="51">
        <v>106.90412000000001</v>
      </c>
      <c r="K101" s="51">
        <v>137.63754</v>
      </c>
      <c r="L101" s="51">
        <v>298.50042000000002</v>
      </c>
      <c r="M101" s="51">
        <v>24.914079999999998</v>
      </c>
      <c r="N101" s="51">
        <v>115.86188</v>
      </c>
      <c r="O101" s="51">
        <v>185.65729999999999</v>
      </c>
      <c r="P101" s="51">
        <v>540.43292000000019</v>
      </c>
      <c r="Q101" s="51">
        <v>517.91823999999997</v>
      </c>
      <c r="R101" s="51">
        <v>766.37684000000013</v>
      </c>
      <c r="S101" s="90">
        <f t="shared" si="18"/>
        <v>4018.0704000000005</v>
      </c>
      <c r="T101" s="90">
        <f t="shared" si="13"/>
        <v>2381.3296</v>
      </c>
      <c r="U101" s="91">
        <f t="shared" si="16"/>
        <v>0.62788236397162234</v>
      </c>
    </row>
    <row r="102" spans="1:21" s="92" customFormat="1" ht="15.45" customHeight="1" x14ac:dyDescent="0.3">
      <c r="A102" s="85" t="s">
        <v>110</v>
      </c>
      <c r="B102" s="88" t="s">
        <v>1</v>
      </c>
      <c r="C102" s="88" t="s">
        <v>63</v>
      </c>
      <c r="D102" s="87" t="s">
        <v>77</v>
      </c>
      <c r="E102" s="87" t="s">
        <v>22</v>
      </c>
      <c r="F102" s="51">
        <v>262866.69304799993</v>
      </c>
      <c r="G102" s="51">
        <v>26761.78816</v>
      </c>
      <c r="H102" s="51">
        <v>28427.004499999999</v>
      </c>
      <c r="I102" s="51">
        <v>29860.07455999999</v>
      </c>
      <c r="J102" s="51">
        <v>29951.640439999999</v>
      </c>
      <c r="K102" s="51">
        <v>32185.420520000011</v>
      </c>
      <c r="L102" s="51">
        <v>33766.489780000004</v>
      </c>
      <c r="M102" s="51">
        <v>34066.009839999999</v>
      </c>
      <c r="N102" s="51">
        <v>31689.648540000009</v>
      </c>
      <c r="O102" s="51">
        <v>31744.096119999998</v>
      </c>
      <c r="P102" s="51">
        <v>31818.58798</v>
      </c>
      <c r="Q102" s="51">
        <v>32353.701079999999</v>
      </c>
      <c r="R102" s="51">
        <v>32797.315119999992</v>
      </c>
      <c r="S102" s="90">
        <f t="shared" si="18"/>
        <v>375421.77664</v>
      </c>
      <c r="T102" s="90">
        <f t="shared" si="13"/>
        <v>-112555.08359200007</v>
      </c>
      <c r="U102" s="91">
        <f t="shared" si="16"/>
        <v>1.4281831307226409</v>
      </c>
    </row>
    <row r="103" spans="1:21" s="92" customFormat="1" ht="15.45" customHeight="1" x14ac:dyDescent="0.3">
      <c r="A103" s="85" t="s">
        <v>110</v>
      </c>
      <c r="B103" s="88" t="s">
        <v>1</v>
      </c>
      <c r="C103" s="88" t="s">
        <v>63</v>
      </c>
      <c r="D103" s="87" t="s">
        <v>79</v>
      </c>
      <c r="E103" s="87" t="s">
        <v>22</v>
      </c>
      <c r="F103" s="51">
        <v>137097.1999999999</v>
      </c>
      <c r="G103" s="51">
        <v>10506.90624</v>
      </c>
      <c r="H103" s="51">
        <v>9601.197659999998</v>
      </c>
      <c r="I103" s="51">
        <v>9548.1461199999976</v>
      </c>
      <c r="J103" s="51">
        <v>9086.5565599999991</v>
      </c>
      <c r="K103" s="51">
        <v>9856.6939999999995</v>
      </c>
      <c r="L103" s="51">
        <v>10590.569380000001</v>
      </c>
      <c r="M103" s="51">
        <v>5550.7227000000003</v>
      </c>
      <c r="N103" s="51">
        <v>5459.1581199999991</v>
      </c>
      <c r="O103" s="51">
        <v>11036.32546</v>
      </c>
      <c r="P103" s="51">
        <v>12229.349099999999</v>
      </c>
      <c r="Q103" s="51">
        <v>17847.100579999998</v>
      </c>
      <c r="R103" s="51">
        <v>18302.168460000012</v>
      </c>
      <c r="S103" s="90">
        <f t="shared" si="18"/>
        <v>129614.89437999998</v>
      </c>
      <c r="T103" s="90">
        <f t="shared" si="13"/>
        <v>7482.3056199999119</v>
      </c>
      <c r="U103" s="91">
        <f t="shared" si="16"/>
        <v>0.94542335204511896</v>
      </c>
    </row>
    <row r="104" spans="1:21" s="92" customFormat="1" ht="15.45" customHeight="1" x14ac:dyDescent="0.3">
      <c r="A104" s="85" t="s">
        <v>110</v>
      </c>
      <c r="B104" s="88" t="s">
        <v>1</v>
      </c>
      <c r="C104" s="88" t="s">
        <v>63</v>
      </c>
      <c r="D104" s="87" t="s">
        <v>80</v>
      </c>
      <c r="E104" s="87" t="s">
        <v>23</v>
      </c>
      <c r="F104" s="51">
        <v>9507.0800000000017</v>
      </c>
      <c r="G104" s="51">
        <v>647.93162000000018</v>
      </c>
      <c r="H104" s="51">
        <v>288.20389999999998</v>
      </c>
      <c r="I104" s="51">
        <v>98.119960000000006</v>
      </c>
      <c r="J104" s="51">
        <v>396.22773999999998</v>
      </c>
      <c r="K104" s="51">
        <v>1418.64122</v>
      </c>
      <c r="L104" s="51">
        <v>1216.08536</v>
      </c>
      <c r="M104" s="51">
        <v>2077.6206199999988</v>
      </c>
      <c r="N104" s="51">
        <v>1237.6706599999991</v>
      </c>
      <c r="O104" s="51">
        <v>1466.4419800000001</v>
      </c>
      <c r="P104" s="51">
        <v>1553.83098</v>
      </c>
      <c r="Q104" s="51">
        <v>752.44502</v>
      </c>
      <c r="R104" s="51">
        <v>174.02222</v>
      </c>
      <c r="S104" s="90">
        <f t="shared" si="18"/>
        <v>11327.241279999998</v>
      </c>
      <c r="T104" s="90">
        <f t="shared" si="13"/>
        <v>-1820.1612799999966</v>
      </c>
      <c r="U104" s="91">
        <f t="shared" si="16"/>
        <v>1.1914532411634273</v>
      </c>
    </row>
    <row r="105" spans="1:21" s="92" customFormat="1" ht="15.45" customHeight="1" x14ac:dyDescent="0.3">
      <c r="A105" s="85" t="s">
        <v>110</v>
      </c>
      <c r="B105" s="88" t="s">
        <v>1</v>
      </c>
      <c r="C105" s="88" t="s">
        <v>63</v>
      </c>
      <c r="D105" s="87" t="s">
        <v>81</v>
      </c>
      <c r="E105" s="87" t="s">
        <v>82</v>
      </c>
      <c r="F105" s="51">
        <v>4687.2000000000007</v>
      </c>
      <c r="G105" s="51">
        <v>324.11606</v>
      </c>
      <c r="H105" s="51">
        <v>538.80377999999985</v>
      </c>
      <c r="I105" s="51">
        <v>574.77235999999994</v>
      </c>
      <c r="J105" s="51">
        <v>494.95963999999998</v>
      </c>
      <c r="K105" s="51">
        <v>285.33498000000009</v>
      </c>
      <c r="L105" s="51">
        <v>1115.3679199999999</v>
      </c>
      <c r="M105" s="51">
        <v>286.66239999999999</v>
      </c>
      <c r="N105" s="51">
        <v>2.17</v>
      </c>
      <c r="O105" s="51">
        <v>689.74441999999999</v>
      </c>
      <c r="P105" s="51">
        <v>1294.87844</v>
      </c>
      <c r="Q105" s="51">
        <v>466.57542000000001</v>
      </c>
      <c r="R105" s="51">
        <v>699.72270000000003</v>
      </c>
      <c r="S105" s="90">
        <f t="shared" si="18"/>
        <v>6773.1081199999999</v>
      </c>
      <c r="T105" s="90">
        <f t="shared" si="13"/>
        <v>-2085.9081199999991</v>
      </c>
      <c r="U105" s="91">
        <f t="shared" si="16"/>
        <v>1.4450222136883424</v>
      </c>
    </row>
    <row r="106" spans="1:21" s="92" customFormat="1" ht="15.45" customHeight="1" x14ac:dyDescent="0.3">
      <c r="A106" s="85" t="s">
        <v>110</v>
      </c>
      <c r="B106" s="88" t="s">
        <v>1</v>
      </c>
      <c r="C106" s="88" t="s">
        <v>63</v>
      </c>
      <c r="D106" s="87" t="s">
        <v>83</v>
      </c>
      <c r="E106" s="87" t="s">
        <v>24</v>
      </c>
      <c r="F106" s="51">
        <v>208811.59799999991</v>
      </c>
      <c r="G106" s="51">
        <v>21714.764679999949</v>
      </c>
      <c r="H106" s="51">
        <v>19254.605299999959</v>
      </c>
      <c r="I106" s="51">
        <v>19515.201839999991</v>
      </c>
      <c r="J106" s="51">
        <v>11351.87566</v>
      </c>
      <c r="K106" s="51">
        <v>13089.52493999999</v>
      </c>
      <c r="L106" s="51">
        <v>15859.932319999991</v>
      </c>
      <c r="M106" s="51">
        <v>12795.39446</v>
      </c>
      <c r="N106" s="51">
        <v>15606.369059999961</v>
      </c>
      <c r="O106" s="51">
        <v>17955.31035999997</v>
      </c>
      <c r="P106" s="51">
        <v>17457.59172</v>
      </c>
      <c r="Q106" s="51">
        <v>19779.60765999998</v>
      </c>
      <c r="R106" s="51">
        <v>22814.659799999969</v>
      </c>
      <c r="S106" s="90">
        <f t="shared" si="18"/>
        <v>207194.83779999975</v>
      </c>
      <c r="T106" s="90">
        <f t="shared" si="13"/>
        <v>1616.7602000001643</v>
      </c>
      <c r="U106" s="91">
        <f t="shared" si="16"/>
        <v>0.9922573256682794</v>
      </c>
    </row>
    <row r="107" spans="1:21" s="92" customFormat="1" ht="15.45" customHeight="1" x14ac:dyDescent="0.3">
      <c r="A107" s="85" t="s">
        <v>110</v>
      </c>
      <c r="B107" s="88" t="s">
        <v>1</v>
      </c>
      <c r="C107" s="88" t="s">
        <v>63</v>
      </c>
      <c r="D107" s="87" t="s">
        <v>84</v>
      </c>
      <c r="E107" s="87" t="s">
        <v>85</v>
      </c>
      <c r="F107" s="51">
        <v>255295.83199999999</v>
      </c>
      <c r="G107" s="51">
        <v>14049.08830000001</v>
      </c>
      <c r="H107" s="51">
        <v>18261.79668000001</v>
      </c>
      <c r="I107" s="51">
        <v>20542.257340000011</v>
      </c>
      <c r="J107" s="51">
        <v>25921.282119999989</v>
      </c>
      <c r="K107" s="51">
        <v>25001.33847999998</v>
      </c>
      <c r="L107" s="51">
        <v>19305.113020000019</v>
      </c>
      <c r="M107" s="51">
        <v>13056.644500000009</v>
      </c>
      <c r="N107" s="51">
        <v>14505.67319999999</v>
      </c>
      <c r="O107" s="51">
        <v>17666.996699999989</v>
      </c>
      <c r="P107" s="51">
        <v>18350.539679999991</v>
      </c>
      <c r="Q107" s="51">
        <v>16731.684200000011</v>
      </c>
      <c r="R107" s="51">
        <v>33851.387340000001</v>
      </c>
      <c r="S107" s="90">
        <f t="shared" si="18"/>
        <v>237243.80155999999</v>
      </c>
      <c r="T107" s="90">
        <f t="shared" si="13"/>
        <v>18052.030440000002</v>
      </c>
      <c r="U107" s="91">
        <f t="shared" si="16"/>
        <v>0.92928975652058432</v>
      </c>
    </row>
    <row r="108" spans="1:21" s="92" customFormat="1" ht="15.45" customHeight="1" x14ac:dyDescent="0.3">
      <c r="A108" s="85" t="s">
        <v>110</v>
      </c>
      <c r="B108" s="88" t="s">
        <v>1</v>
      </c>
      <c r="C108" s="88" t="s">
        <v>63</v>
      </c>
      <c r="D108" s="87" t="s">
        <v>86</v>
      </c>
      <c r="E108" s="87" t="s">
        <v>25</v>
      </c>
      <c r="F108" s="51">
        <v>59644</v>
      </c>
      <c r="G108" s="51">
        <v>1178.4575600000001</v>
      </c>
      <c r="H108" s="51">
        <v>1839.2913799999999</v>
      </c>
      <c r="I108" s="51">
        <v>3920.2228</v>
      </c>
      <c r="J108" s="51">
        <v>3887.61328</v>
      </c>
      <c r="K108" s="51">
        <v>9052.6789000000008</v>
      </c>
      <c r="L108" s="51">
        <v>2247.44544</v>
      </c>
      <c r="M108" s="51">
        <v>5208.7278799999976</v>
      </c>
      <c r="N108" s="51">
        <v>13733.50344</v>
      </c>
      <c r="O108" s="51">
        <v>4715.2643000000016</v>
      </c>
      <c r="P108" s="51">
        <v>2454.2339999999999</v>
      </c>
      <c r="Q108" s="51">
        <v>4204.0234600000003</v>
      </c>
      <c r="R108" s="51">
        <v>4562.6147199999996</v>
      </c>
      <c r="S108" s="90">
        <f t="shared" si="18"/>
        <v>57004.077160000001</v>
      </c>
      <c r="T108" s="90">
        <f t="shared" si="13"/>
        <v>2639.9228399999993</v>
      </c>
      <c r="U108" s="91">
        <f t="shared" si="16"/>
        <v>0.9557386687680236</v>
      </c>
    </row>
    <row r="109" spans="1:21" s="92" customFormat="1" ht="15.45" customHeight="1" x14ac:dyDescent="0.3">
      <c r="A109" s="85" t="s">
        <v>110</v>
      </c>
      <c r="B109" s="88" t="s">
        <v>1</v>
      </c>
      <c r="C109" s="88" t="s">
        <v>63</v>
      </c>
      <c r="D109" s="87" t="s">
        <v>87</v>
      </c>
      <c r="E109" s="87" t="s">
        <v>26</v>
      </c>
      <c r="F109" s="51">
        <v>95994.313999999998</v>
      </c>
      <c r="G109" s="51">
        <v>2972.91626</v>
      </c>
      <c r="H109" s="51">
        <v>7499.7733000000017</v>
      </c>
      <c r="I109" s="51">
        <v>4599.7937999999986</v>
      </c>
      <c r="J109" s="51">
        <v>2582.8633599999998</v>
      </c>
      <c r="K109" s="51">
        <v>3223.6839600000012</v>
      </c>
      <c r="L109" s="51">
        <v>5778.0189600000003</v>
      </c>
      <c r="M109" s="51">
        <v>4376.5679800000007</v>
      </c>
      <c r="N109" s="51">
        <v>2337.1926600000002</v>
      </c>
      <c r="O109" s="51">
        <v>4585.3489399999999</v>
      </c>
      <c r="P109" s="51">
        <v>5245.5018400000008</v>
      </c>
      <c r="Q109" s="51">
        <v>22641.691559999999</v>
      </c>
      <c r="R109" s="51">
        <v>18634.7968</v>
      </c>
      <c r="S109" s="90">
        <f t="shared" si="18"/>
        <v>84478.149419999987</v>
      </c>
      <c r="T109" s="90">
        <f t="shared" si="13"/>
        <v>11516.164580000011</v>
      </c>
      <c r="U109" s="91">
        <f t="shared" si="16"/>
        <v>0.88003284673715143</v>
      </c>
    </row>
    <row r="110" spans="1:21" s="92" customFormat="1" ht="15.45" customHeight="1" x14ac:dyDescent="0.3">
      <c r="A110" s="85" t="s">
        <v>110</v>
      </c>
      <c r="B110" s="88" t="s">
        <v>1</v>
      </c>
      <c r="C110" s="88" t="s">
        <v>63</v>
      </c>
      <c r="D110" s="87" t="s">
        <v>88</v>
      </c>
      <c r="E110" s="87" t="s">
        <v>27</v>
      </c>
      <c r="F110" s="51">
        <v>461292.14000000007</v>
      </c>
      <c r="G110" s="51">
        <v>33154.248240000001</v>
      </c>
      <c r="H110" s="51">
        <v>19969.569479999991</v>
      </c>
      <c r="I110" s="51">
        <v>47219.971139999987</v>
      </c>
      <c r="J110" s="51">
        <v>27777.620719999999</v>
      </c>
      <c r="K110" s="51">
        <v>21414.307860000001</v>
      </c>
      <c r="L110" s="51">
        <v>27085.275920000011</v>
      </c>
      <c r="M110" s="51">
        <v>77641.26694000006</v>
      </c>
      <c r="N110" s="51">
        <v>32339.739600000001</v>
      </c>
      <c r="O110" s="51">
        <v>33932.688320000001</v>
      </c>
      <c r="P110" s="51">
        <v>32295.810079999999</v>
      </c>
      <c r="Q110" s="51">
        <v>28002.896619999989</v>
      </c>
      <c r="R110" s="51">
        <v>23629.157759999998</v>
      </c>
      <c r="S110" s="90">
        <f t="shared" si="18"/>
        <v>404462.55268000008</v>
      </c>
      <c r="T110" s="90">
        <f t="shared" si="13"/>
        <v>56829.587319999991</v>
      </c>
      <c r="U110" s="91">
        <f t="shared" si="16"/>
        <v>0.87680347790014379</v>
      </c>
    </row>
    <row r="111" spans="1:21" s="92" customFormat="1" ht="15.45" customHeight="1" x14ac:dyDescent="0.3">
      <c r="A111" s="85" t="s">
        <v>110</v>
      </c>
      <c r="B111" s="88" t="s">
        <v>1</v>
      </c>
      <c r="C111" s="88" t="s">
        <v>63</v>
      </c>
      <c r="D111" s="87" t="s">
        <v>89</v>
      </c>
      <c r="E111" s="87" t="s">
        <v>28</v>
      </c>
      <c r="F111" s="51">
        <v>60875.740000000013</v>
      </c>
      <c r="G111" s="51">
        <v>669.08140000000003</v>
      </c>
      <c r="H111" s="51">
        <v>517.83789999999999</v>
      </c>
      <c r="I111" s="51">
        <v>506.91203999999999</v>
      </c>
      <c r="J111" s="51">
        <v>506.22293999999999</v>
      </c>
      <c r="K111" s="51">
        <v>2105.2507799999998</v>
      </c>
      <c r="L111" s="51">
        <v>989.30844000000002</v>
      </c>
      <c r="M111" s="51">
        <v>672.09026000000006</v>
      </c>
      <c r="N111" s="51">
        <v>1114.34474</v>
      </c>
      <c r="O111" s="51">
        <v>1250.85456</v>
      </c>
      <c r="P111" s="51">
        <v>3280.6895399999999</v>
      </c>
      <c r="Q111" s="51">
        <v>16347.943359999999</v>
      </c>
      <c r="R111" s="51">
        <v>32773.217039999981</v>
      </c>
      <c r="S111" s="90">
        <f t="shared" si="18"/>
        <v>60733.752999999982</v>
      </c>
      <c r="T111" s="90">
        <f t="shared" si="13"/>
        <v>141.98700000003009</v>
      </c>
      <c r="U111" s="91">
        <f t="shared" si="16"/>
        <v>0.99766759303459751</v>
      </c>
    </row>
    <row r="112" spans="1:21" s="92" customFormat="1" ht="15.45" customHeight="1" x14ac:dyDescent="0.3">
      <c r="A112" s="85" t="s">
        <v>110</v>
      </c>
      <c r="B112" s="88" t="s">
        <v>1</v>
      </c>
      <c r="C112" s="88" t="s">
        <v>63</v>
      </c>
      <c r="D112" s="87" t="s">
        <v>90</v>
      </c>
      <c r="E112" s="87" t="s">
        <v>29</v>
      </c>
      <c r="F112" s="51">
        <v>325842.8820000001</v>
      </c>
      <c r="G112" s="51">
        <v>17134.07674</v>
      </c>
      <c r="H112" s="51">
        <v>13497.49264</v>
      </c>
      <c r="I112" s="51">
        <v>18432.434540000009</v>
      </c>
      <c r="J112" s="51">
        <v>22697.808320000011</v>
      </c>
      <c r="K112" s="51">
        <v>29155.288799999991</v>
      </c>
      <c r="L112" s="51">
        <v>30617.663420000001</v>
      </c>
      <c r="M112" s="51">
        <v>72701.977540000022</v>
      </c>
      <c r="N112" s="51">
        <v>45253.747819999997</v>
      </c>
      <c r="O112" s="51">
        <v>25910.806519999998</v>
      </c>
      <c r="P112" s="51">
        <v>27531.92616000001</v>
      </c>
      <c r="Q112" s="51">
        <v>25323.238000000001</v>
      </c>
      <c r="R112" s="51">
        <v>21807.250200000009</v>
      </c>
      <c r="S112" s="90">
        <f t="shared" si="18"/>
        <v>350063.71070000011</v>
      </c>
      <c r="T112" s="90">
        <f t="shared" si="13"/>
        <v>-24220.828700000013</v>
      </c>
      <c r="U112" s="91">
        <f t="shared" si="16"/>
        <v>1.0743328457916108</v>
      </c>
    </row>
    <row r="113" spans="1:21" s="92" customFormat="1" ht="15.45" customHeight="1" x14ac:dyDescent="0.3">
      <c r="A113" s="85" t="s">
        <v>110</v>
      </c>
      <c r="B113" s="88" t="s">
        <v>1</v>
      </c>
      <c r="C113" s="88" t="s">
        <v>63</v>
      </c>
      <c r="D113" s="87" t="s">
        <v>91</v>
      </c>
      <c r="E113" s="87" t="s">
        <v>30</v>
      </c>
      <c r="F113" s="51">
        <v>10602</v>
      </c>
      <c r="G113" s="51">
        <v>1225.7319399999999</v>
      </c>
      <c r="H113" s="51">
        <v>767.65981999999997</v>
      </c>
      <c r="I113" s="51">
        <v>133.60256000000001</v>
      </c>
      <c r="J113" s="51">
        <v>94.852560000000011</v>
      </c>
      <c r="K113" s="51">
        <v>277.67568</v>
      </c>
      <c r="L113" s="51">
        <v>5746.8804400000008</v>
      </c>
      <c r="M113" s="51">
        <v>221.09943999999999</v>
      </c>
      <c r="N113" s="51">
        <v>30.78424</v>
      </c>
      <c r="O113" s="51">
        <v>0</v>
      </c>
      <c r="P113" s="51">
        <v>18.29</v>
      </c>
      <c r="Q113" s="51">
        <v>1789.4967000000011</v>
      </c>
      <c r="R113" s="51">
        <v>269.65226000000001</v>
      </c>
      <c r="S113" s="90">
        <f t="shared" si="18"/>
        <v>10575.725640000004</v>
      </c>
      <c r="T113" s="90">
        <f t="shared" si="13"/>
        <v>26.274359999995795</v>
      </c>
      <c r="U113" s="91">
        <f t="shared" si="16"/>
        <v>0.99752175438596535</v>
      </c>
    </row>
    <row r="114" spans="1:21" s="92" customFormat="1" ht="15.45" customHeight="1" x14ac:dyDescent="0.3">
      <c r="A114" s="85" t="s">
        <v>110</v>
      </c>
      <c r="B114" s="88" t="s">
        <v>1</v>
      </c>
      <c r="C114" s="88" t="s">
        <v>63</v>
      </c>
      <c r="D114" s="87" t="s">
        <v>92</v>
      </c>
      <c r="E114" s="87" t="s">
        <v>31</v>
      </c>
      <c r="F114" s="51">
        <v>4906.68</v>
      </c>
      <c r="G114" s="51">
        <v>26.908000000000001</v>
      </c>
      <c r="H114" s="51">
        <v>53.344799999999992</v>
      </c>
      <c r="I114" s="51">
        <v>28.8889</v>
      </c>
      <c r="J114" s="51">
        <v>47.607939999999999</v>
      </c>
      <c r="K114" s="51">
        <v>126.30329999999999</v>
      </c>
      <c r="L114" s="51">
        <v>75.217159999999993</v>
      </c>
      <c r="M114" s="51">
        <v>1.5977399999999999</v>
      </c>
      <c r="N114" s="51">
        <v>412.76562000000013</v>
      </c>
      <c r="O114" s="51">
        <v>138.93518</v>
      </c>
      <c r="P114" s="51">
        <v>1901.9182000000001</v>
      </c>
      <c r="Q114" s="51">
        <v>1393.0060800000001</v>
      </c>
      <c r="R114" s="51">
        <v>2533.8780000000002</v>
      </c>
      <c r="S114" s="90">
        <f t="shared" si="18"/>
        <v>6740.3709200000012</v>
      </c>
      <c r="T114" s="90">
        <f t="shared" si="13"/>
        <v>-1833.6909200000009</v>
      </c>
      <c r="U114" s="91">
        <f t="shared" si="16"/>
        <v>1.3737131665403084</v>
      </c>
    </row>
    <row r="115" spans="1:21" s="92" customFormat="1" ht="15.45" customHeight="1" x14ac:dyDescent="0.3">
      <c r="A115" s="85" t="s">
        <v>110</v>
      </c>
      <c r="B115" s="88" t="s">
        <v>1</v>
      </c>
      <c r="C115" s="88" t="s">
        <v>63</v>
      </c>
      <c r="D115" s="87" t="s">
        <v>93</v>
      </c>
      <c r="E115" s="87" t="s">
        <v>94</v>
      </c>
      <c r="F115" s="51">
        <v>201995.27</v>
      </c>
      <c r="G115" s="51">
        <v>3666.3237600000002</v>
      </c>
      <c r="H115" s="51">
        <v>6464.6207800000011</v>
      </c>
      <c r="I115" s="51">
        <v>18960.94797999999</v>
      </c>
      <c r="J115" s="51">
        <v>5840.0546800000002</v>
      </c>
      <c r="K115" s="51">
        <v>15946.587100000001</v>
      </c>
      <c r="L115" s="51">
        <v>29079.383279999998</v>
      </c>
      <c r="M115" s="51">
        <v>6642.1016199999985</v>
      </c>
      <c r="N115" s="51">
        <v>600.64473999999996</v>
      </c>
      <c r="O115" s="51">
        <v>48180.250999999989</v>
      </c>
      <c r="P115" s="51">
        <v>3883.7068599999998</v>
      </c>
      <c r="Q115" s="51">
        <v>2754.12464</v>
      </c>
      <c r="R115" s="51">
        <v>4686.9300400000002</v>
      </c>
      <c r="S115" s="90">
        <f t="shared" si="18"/>
        <v>146705.67647999999</v>
      </c>
      <c r="T115" s="90">
        <f t="shared" si="13"/>
        <v>55289.593519999995</v>
      </c>
      <c r="U115" s="91">
        <f t="shared" si="16"/>
        <v>0.72628273166990498</v>
      </c>
    </row>
    <row r="116" spans="1:21" s="92" customFormat="1" ht="15.45" customHeight="1" x14ac:dyDescent="0.3">
      <c r="A116" s="85" t="s">
        <v>110</v>
      </c>
      <c r="B116" s="88" t="s">
        <v>1</v>
      </c>
      <c r="C116" s="88" t="s">
        <v>63</v>
      </c>
      <c r="D116" s="87" t="s">
        <v>95</v>
      </c>
      <c r="E116" s="87" t="s">
        <v>32</v>
      </c>
      <c r="F116" s="51">
        <v>1322.46</v>
      </c>
      <c r="G116" s="51">
        <v>81.428820000000002</v>
      </c>
      <c r="H116" s="51">
        <v>361.80372000000011</v>
      </c>
      <c r="I116" s="51">
        <v>30.014199999999999</v>
      </c>
      <c r="J116" s="51">
        <v>41.7849</v>
      </c>
      <c r="K116" s="51">
        <v>39.369999999999997</v>
      </c>
      <c r="L116" s="51">
        <v>95.591600000000014</v>
      </c>
      <c r="M116" s="51">
        <v>420.03962000000001</v>
      </c>
      <c r="N116" s="51">
        <v>26.340700000000009</v>
      </c>
      <c r="O116" s="51">
        <v>272.0068</v>
      </c>
      <c r="P116" s="51">
        <v>128.37038000000001</v>
      </c>
      <c r="Q116" s="51">
        <v>165.75700000000001</v>
      </c>
      <c r="R116" s="51">
        <v>778.47199999999998</v>
      </c>
      <c r="S116" s="90">
        <f t="shared" si="18"/>
        <v>2440.9797400000002</v>
      </c>
      <c r="T116" s="90">
        <f t="shared" si="13"/>
        <v>-1118.5197400000002</v>
      </c>
      <c r="U116" s="91">
        <f t="shared" si="16"/>
        <v>1.8457871996128428</v>
      </c>
    </row>
    <row r="117" spans="1:21" s="92" customFormat="1" ht="15.45" customHeight="1" x14ac:dyDescent="0.3">
      <c r="A117" s="85" t="s">
        <v>110</v>
      </c>
      <c r="B117" s="88" t="s">
        <v>1</v>
      </c>
      <c r="C117" s="88" t="s">
        <v>63</v>
      </c>
      <c r="D117" s="87" t="s">
        <v>96</v>
      </c>
      <c r="E117" s="87" t="s">
        <v>33</v>
      </c>
      <c r="F117" s="51">
        <v>128179.196</v>
      </c>
      <c r="G117" s="51">
        <v>8875.9307000000008</v>
      </c>
      <c r="H117" s="51">
        <v>8386.8825800000031</v>
      </c>
      <c r="I117" s="51">
        <v>8475.8256600000077</v>
      </c>
      <c r="J117" s="51">
        <v>9204.6455400000013</v>
      </c>
      <c r="K117" s="51">
        <v>7384.89678000001</v>
      </c>
      <c r="L117" s="51">
        <v>10402.0486</v>
      </c>
      <c r="M117" s="51">
        <v>19148.84457999999</v>
      </c>
      <c r="N117" s="51">
        <v>8832.3635200000026</v>
      </c>
      <c r="O117" s="51">
        <v>8108.297160000011</v>
      </c>
      <c r="P117" s="51">
        <v>10225.44570000002</v>
      </c>
      <c r="Q117" s="51">
        <v>6425.6393800000033</v>
      </c>
      <c r="R117" s="51">
        <v>5644.3241600000038</v>
      </c>
      <c r="S117" s="90">
        <f t="shared" si="18"/>
        <v>111115.14436000008</v>
      </c>
      <c r="T117" s="90">
        <f t="shared" si="13"/>
        <v>17064.051639999918</v>
      </c>
      <c r="U117" s="91">
        <f t="shared" si="16"/>
        <v>0.86687346954493361</v>
      </c>
    </row>
    <row r="118" spans="1:21" s="92" customFormat="1" ht="15.45" customHeight="1" x14ac:dyDescent="0.3">
      <c r="A118" s="85" t="s">
        <v>110</v>
      </c>
      <c r="B118" s="88" t="s">
        <v>1</v>
      </c>
      <c r="C118" s="88" t="s">
        <v>63</v>
      </c>
      <c r="D118" s="87" t="s">
        <v>97</v>
      </c>
      <c r="E118" s="87" t="s">
        <v>98</v>
      </c>
      <c r="F118" s="51">
        <v>3798.7400000000021</v>
      </c>
      <c r="G118" s="51">
        <v>189.28041999999999</v>
      </c>
      <c r="H118" s="51">
        <v>37.394060000000003</v>
      </c>
      <c r="I118" s="51">
        <v>120.54634</v>
      </c>
      <c r="J118" s="51">
        <v>1231.1885600000001</v>
      </c>
      <c r="K118" s="51">
        <v>96.587800000000001</v>
      </c>
      <c r="L118" s="51">
        <v>234.75989999999999</v>
      </c>
      <c r="M118" s="51">
        <v>59.240340000000003</v>
      </c>
      <c r="N118" s="51">
        <v>28.327180000000009</v>
      </c>
      <c r="O118" s="51">
        <v>141.17679999999999</v>
      </c>
      <c r="P118" s="51">
        <v>1170.0695800000001</v>
      </c>
      <c r="Q118" s="51">
        <v>325.94128000000001</v>
      </c>
      <c r="R118" s="51">
        <v>391.70621999999997</v>
      </c>
      <c r="S118" s="90">
        <f t="shared" si="18"/>
        <v>4026.2184800000005</v>
      </c>
      <c r="T118" s="90">
        <f t="shared" si="13"/>
        <v>-227.4784799999984</v>
      </c>
      <c r="U118" s="91">
        <f t="shared" si="16"/>
        <v>1.0598826137087556</v>
      </c>
    </row>
    <row r="119" spans="1:21" s="97" customFormat="1" ht="15.45" customHeight="1" x14ac:dyDescent="0.3">
      <c r="A119" s="78" t="s">
        <v>111</v>
      </c>
      <c r="B119" s="79" t="s">
        <v>62</v>
      </c>
      <c r="C119" s="94"/>
      <c r="D119" s="79"/>
      <c r="E119" s="94"/>
      <c r="F119" s="81">
        <f t="shared" ref="F119:R119" si="19">SUM(F120:F145)</f>
        <v>1063439.7073873011</v>
      </c>
      <c r="G119" s="81">
        <f t="shared" si="19"/>
        <v>62943.934439999983</v>
      </c>
      <c r="H119" s="81">
        <f t="shared" si="19"/>
        <v>66527.712939999983</v>
      </c>
      <c r="I119" s="81">
        <f t="shared" si="19"/>
        <v>83075.557702356688</v>
      </c>
      <c r="J119" s="81">
        <f t="shared" si="19"/>
        <v>80108.58179000004</v>
      </c>
      <c r="K119" s="81">
        <f t="shared" si="19"/>
        <v>90144.746097039286</v>
      </c>
      <c r="L119" s="81">
        <f t="shared" si="19"/>
        <v>84886.35760249586</v>
      </c>
      <c r="M119" s="81">
        <f t="shared" si="19"/>
        <v>77127.882992992571</v>
      </c>
      <c r="N119" s="81">
        <f t="shared" si="19"/>
        <v>80652.815354950901</v>
      </c>
      <c r="O119" s="81">
        <f t="shared" si="19"/>
        <v>98265.895955146203</v>
      </c>
      <c r="P119" s="81">
        <f t="shared" si="19"/>
        <v>92215.939495065453</v>
      </c>
      <c r="Q119" s="81">
        <f t="shared" si="19"/>
        <v>99316.978845585239</v>
      </c>
      <c r="R119" s="81">
        <f t="shared" si="19"/>
        <v>119019.75434982947</v>
      </c>
      <c r="S119" s="74">
        <f t="shared" si="18"/>
        <v>1034286.1575654618</v>
      </c>
      <c r="T119" s="74">
        <f t="shared" si="13"/>
        <v>29153.549821839319</v>
      </c>
      <c r="U119" s="76">
        <f t="shared" si="16"/>
        <v>0.97258561099484908</v>
      </c>
    </row>
    <row r="120" spans="1:21" s="92" customFormat="1" ht="15.45" customHeight="1" x14ac:dyDescent="0.3">
      <c r="A120" s="85" t="s">
        <v>111</v>
      </c>
      <c r="B120" s="86" t="s">
        <v>0</v>
      </c>
      <c r="C120" s="88" t="s">
        <v>63</v>
      </c>
      <c r="D120" s="87" t="s">
        <v>64</v>
      </c>
      <c r="E120" s="86" t="s">
        <v>19</v>
      </c>
      <c r="F120" s="51">
        <v>38805.588000000003</v>
      </c>
      <c r="G120" s="51">
        <v>0</v>
      </c>
      <c r="H120" s="51">
        <v>0</v>
      </c>
      <c r="I120" s="51">
        <v>643.37004000000002</v>
      </c>
      <c r="J120" s="51">
        <v>8698.9059000000052</v>
      </c>
      <c r="K120" s="51">
        <v>0</v>
      </c>
      <c r="L120" s="51">
        <v>3014.42499</v>
      </c>
      <c r="M120" s="51">
        <v>0</v>
      </c>
      <c r="N120" s="51">
        <v>512.32959000000005</v>
      </c>
      <c r="O120" s="51">
        <v>4119.9189299999998</v>
      </c>
      <c r="P120" s="51">
        <v>4615.4070000000002</v>
      </c>
      <c r="Q120" s="51">
        <v>0</v>
      </c>
      <c r="R120" s="51">
        <v>7012.7942400000002</v>
      </c>
      <c r="S120" s="90">
        <f t="shared" si="18"/>
        <v>28617.150690000002</v>
      </c>
      <c r="T120" s="90">
        <f t="shared" si="13"/>
        <v>10188.437310000001</v>
      </c>
      <c r="U120" s="91">
        <f t="shared" si="16"/>
        <v>0.7374492222614949</v>
      </c>
    </row>
    <row r="121" spans="1:21" s="92" customFormat="1" ht="15.45" customHeight="1" x14ac:dyDescent="0.3">
      <c r="A121" s="85" t="s">
        <v>111</v>
      </c>
      <c r="B121" s="86" t="s">
        <v>0</v>
      </c>
      <c r="C121" s="88" t="s">
        <v>63</v>
      </c>
      <c r="D121" s="87" t="s">
        <v>65</v>
      </c>
      <c r="E121" s="87" t="s">
        <v>20</v>
      </c>
      <c r="F121" s="51">
        <v>2538.6750000000002</v>
      </c>
      <c r="G121" s="51">
        <v>0</v>
      </c>
      <c r="H121" s="51">
        <v>0</v>
      </c>
      <c r="I121" s="51">
        <v>0</v>
      </c>
      <c r="J121" s="51">
        <v>0</v>
      </c>
      <c r="K121" s="51">
        <v>1230.17724</v>
      </c>
      <c r="L121" s="51">
        <v>0</v>
      </c>
      <c r="M121" s="51">
        <v>1308.50856</v>
      </c>
      <c r="N121" s="51">
        <v>0</v>
      </c>
      <c r="O121" s="51">
        <v>0</v>
      </c>
      <c r="P121" s="51">
        <v>0</v>
      </c>
      <c r="Q121" s="51">
        <v>0</v>
      </c>
      <c r="R121" s="51">
        <v>0</v>
      </c>
      <c r="S121" s="90">
        <f t="shared" si="18"/>
        <v>2538.6858000000002</v>
      </c>
      <c r="T121" s="90">
        <f t="shared" si="13"/>
        <v>-1.0800000000017462E-2</v>
      </c>
      <c r="U121" s="91">
        <f t="shared" si="16"/>
        <v>1.0000042541877161</v>
      </c>
    </row>
    <row r="122" spans="1:21" s="92" customFormat="1" ht="15.45" customHeight="1" x14ac:dyDescent="0.3">
      <c r="A122" s="85" t="s">
        <v>111</v>
      </c>
      <c r="B122" s="86" t="s">
        <v>0</v>
      </c>
      <c r="C122" s="88" t="s">
        <v>63</v>
      </c>
      <c r="D122" s="87">
        <v>1551</v>
      </c>
      <c r="E122" s="87" t="s">
        <v>66</v>
      </c>
      <c r="F122" s="51">
        <v>45380.399479300992</v>
      </c>
      <c r="G122" s="51">
        <v>0</v>
      </c>
      <c r="H122" s="51">
        <v>0</v>
      </c>
      <c r="I122" s="51">
        <v>5091.9282323566731</v>
      </c>
      <c r="J122" s="51">
        <v>0</v>
      </c>
      <c r="K122" s="51">
        <v>3763.9578870392729</v>
      </c>
      <c r="L122" s="51">
        <v>1995.746042495862</v>
      </c>
      <c r="M122" s="51">
        <v>2400.3595229925531</v>
      </c>
      <c r="N122" s="51">
        <v>5582.3076149508643</v>
      </c>
      <c r="O122" s="51">
        <v>7160.8301751462077</v>
      </c>
      <c r="P122" s="51">
        <v>4534.2879750654629</v>
      </c>
      <c r="Q122" s="51">
        <v>3536.4139055852188</v>
      </c>
      <c r="R122" s="51">
        <v>5605.8387998294711</v>
      </c>
      <c r="S122" s="90">
        <f t="shared" si="18"/>
        <v>39671.670155461587</v>
      </c>
      <c r="T122" s="90">
        <f t="shared" si="13"/>
        <v>5708.729323839405</v>
      </c>
      <c r="U122" s="91">
        <f t="shared" si="16"/>
        <v>0.87420275296511474</v>
      </c>
    </row>
    <row r="123" spans="1:21" s="92" customFormat="1" ht="15.45" customHeight="1" x14ac:dyDescent="0.3">
      <c r="A123" s="85" t="s">
        <v>111</v>
      </c>
      <c r="B123" s="86" t="s">
        <v>0</v>
      </c>
      <c r="C123" s="88" t="s">
        <v>63</v>
      </c>
      <c r="D123" s="87">
        <v>1560</v>
      </c>
      <c r="E123" s="87" t="s">
        <v>38</v>
      </c>
      <c r="F123" s="51">
        <v>6220.8539999999994</v>
      </c>
      <c r="G123" s="51">
        <v>346.73831999999999</v>
      </c>
      <c r="H123" s="51">
        <v>0</v>
      </c>
      <c r="I123" s="51">
        <v>0</v>
      </c>
      <c r="J123" s="51">
        <v>770.79600000000005</v>
      </c>
      <c r="K123" s="51">
        <v>166.11642000000001</v>
      </c>
      <c r="L123" s="51">
        <v>1281.9837600000001</v>
      </c>
      <c r="M123" s="51">
        <v>858.58109999999999</v>
      </c>
      <c r="N123" s="51">
        <v>656.16480000000001</v>
      </c>
      <c r="O123" s="51">
        <v>901.87424999999996</v>
      </c>
      <c r="P123" s="51">
        <v>573.8148000000001</v>
      </c>
      <c r="Q123" s="51">
        <v>664.81155000000001</v>
      </c>
      <c r="R123" s="51">
        <v>0</v>
      </c>
      <c r="S123" s="90">
        <f t="shared" si="18"/>
        <v>6220.8810000000003</v>
      </c>
      <c r="T123" s="90">
        <f t="shared" si="13"/>
        <v>-2.700000000095315E-2</v>
      </c>
      <c r="U123" s="91">
        <f t="shared" si="16"/>
        <v>1.0000043402401022</v>
      </c>
    </row>
    <row r="124" spans="1:21" s="92" customFormat="1" ht="15.45" customHeight="1" x14ac:dyDescent="0.3">
      <c r="A124" s="85" t="s">
        <v>111</v>
      </c>
      <c r="B124" s="88" t="s">
        <v>1</v>
      </c>
      <c r="C124" s="88" t="s">
        <v>63</v>
      </c>
      <c r="D124" s="87" t="s">
        <v>68</v>
      </c>
      <c r="E124" s="87" t="s">
        <v>69</v>
      </c>
      <c r="F124" s="51">
        <v>156309.95600000001</v>
      </c>
      <c r="G124" s="51">
        <v>11001.843989999999</v>
      </c>
      <c r="H124" s="51">
        <v>11606.81408</v>
      </c>
      <c r="I124" s="51">
        <v>12246.434730000001</v>
      </c>
      <c r="J124" s="51">
        <v>12463.750819999999</v>
      </c>
      <c r="K124" s="51">
        <v>13074.15604</v>
      </c>
      <c r="L124" s="51">
        <v>13399.08712</v>
      </c>
      <c r="M124" s="51">
        <v>13320.94752</v>
      </c>
      <c r="N124" s="51">
        <v>13336.840850000001</v>
      </c>
      <c r="O124" s="51">
        <v>13552.998089999999</v>
      </c>
      <c r="P124" s="51">
        <v>13880.10066</v>
      </c>
      <c r="Q124" s="51">
        <v>14185.8595</v>
      </c>
      <c r="R124" s="51">
        <v>14455.312830000001</v>
      </c>
      <c r="S124" s="90">
        <f t="shared" si="18"/>
        <v>156524.14623000001</v>
      </c>
      <c r="T124" s="90">
        <f t="shared" si="13"/>
        <v>-214.19023000000743</v>
      </c>
      <c r="U124" s="91">
        <f t="shared" si="16"/>
        <v>1.0013702916658744</v>
      </c>
    </row>
    <row r="125" spans="1:21" s="92" customFormat="1" ht="15.45" customHeight="1" x14ac:dyDescent="0.3">
      <c r="A125" s="85" t="s">
        <v>111</v>
      </c>
      <c r="B125" s="88" t="s">
        <v>1</v>
      </c>
      <c r="C125" s="88" t="s">
        <v>63</v>
      </c>
      <c r="D125" s="87" t="s">
        <v>70</v>
      </c>
      <c r="E125" s="87" t="s">
        <v>71</v>
      </c>
      <c r="F125" s="51">
        <v>173125.56599999999</v>
      </c>
      <c r="G125" s="51">
        <v>13011.566220000001</v>
      </c>
      <c r="H125" s="51">
        <v>13660.269840000001</v>
      </c>
      <c r="I125" s="51">
        <v>13806.198899999999</v>
      </c>
      <c r="J125" s="51">
        <v>14428.70739000001</v>
      </c>
      <c r="K125" s="51">
        <v>15003.58707</v>
      </c>
      <c r="L125" s="51">
        <v>14910.18813</v>
      </c>
      <c r="M125" s="51">
        <v>14063.5872</v>
      </c>
      <c r="N125" s="51">
        <v>14261.279039999999</v>
      </c>
      <c r="O125" s="51">
        <v>14185.812690000001</v>
      </c>
      <c r="P125" s="51">
        <v>13967.209349999999</v>
      </c>
      <c r="Q125" s="51">
        <v>14567.56596</v>
      </c>
      <c r="R125" s="51">
        <v>13874.3523</v>
      </c>
      <c r="S125" s="90">
        <f t="shared" si="18"/>
        <v>169740.32409000001</v>
      </c>
      <c r="T125" s="90">
        <f t="shared" si="13"/>
        <v>3385.2419099999825</v>
      </c>
      <c r="U125" s="91">
        <f t="shared" si="16"/>
        <v>0.98044632004264476</v>
      </c>
    </row>
    <row r="126" spans="1:21" s="92" customFormat="1" ht="15.45" customHeight="1" x14ac:dyDescent="0.3">
      <c r="A126" s="85" t="s">
        <v>111</v>
      </c>
      <c r="B126" s="88" t="s">
        <v>1</v>
      </c>
      <c r="C126" s="88" t="s">
        <v>63</v>
      </c>
      <c r="D126" s="87" t="s">
        <v>72</v>
      </c>
      <c r="E126" s="87" t="s">
        <v>73</v>
      </c>
      <c r="F126" s="51">
        <v>16936.844000000001</v>
      </c>
      <c r="G126" s="51">
        <v>644.8900000000001</v>
      </c>
      <c r="H126" s="51">
        <v>785.01</v>
      </c>
      <c r="I126" s="51">
        <v>764.87600000000009</v>
      </c>
      <c r="J126" s="51">
        <v>902.46049999999991</v>
      </c>
      <c r="K126" s="51">
        <v>1348.771</v>
      </c>
      <c r="L126" s="51">
        <v>2344.3679999999999</v>
      </c>
      <c r="M126" s="51">
        <v>1461.91</v>
      </c>
      <c r="N126" s="51">
        <v>1233.76818</v>
      </c>
      <c r="O126" s="51">
        <v>2210.145</v>
      </c>
      <c r="P126" s="51">
        <v>1856.6320000000001</v>
      </c>
      <c r="Q126" s="51">
        <v>1740.942</v>
      </c>
      <c r="R126" s="51">
        <v>1069.2474</v>
      </c>
      <c r="S126" s="90">
        <f t="shared" si="18"/>
        <v>16363.020080000002</v>
      </c>
      <c r="T126" s="90">
        <f t="shared" si="13"/>
        <v>573.82391999999891</v>
      </c>
      <c r="U126" s="91">
        <f t="shared" si="16"/>
        <v>0.96611978477218075</v>
      </c>
    </row>
    <row r="127" spans="1:21" s="92" customFormat="1" ht="15.45" customHeight="1" x14ac:dyDescent="0.3">
      <c r="A127" s="85" t="s">
        <v>111</v>
      </c>
      <c r="B127" s="88" t="s">
        <v>1</v>
      </c>
      <c r="C127" s="88" t="s">
        <v>63</v>
      </c>
      <c r="D127" s="87" t="s">
        <v>74</v>
      </c>
      <c r="E127" s="87" t="s">
        <v>75</v>
      </c>
      <c r="F127" s="51">
        <v>19677.914000000001</v>
      </c>
      <c r="G127" s="51">
        <v>76.221000000000004</v>
      </c>
      <c r="H127" s="51">
        <v>184.04499999999999</v>
      </c>
      <c r="I127" s="51">
        <v>60.561000000000007</v>
      </c>
      <c r="J127" s="51">
        <v>862.73099999999999</v>
      </c>
      <c r="K127" s="51">
        <v>4906.7100000000019</v>
      </c>
      <c r="L127" s="51">
        <v>381.10500000000002</v>
      </c>
      <c r="M127" s="51">
        <v>363.36900000000003</v>
      </c>
      <c r="N127" s="51">
        <v>675.47316000000001</v>
      </c>
      <c r="O127" s="51">
        <v>512.48700000000008</v>
      </c>
      <c r="P127" s="51">
        <v>3703.2943500000001</v>
      </c>
      <c r="Q127" s="51">
        <v>1205.2300499999999</v>
      </c>
      <c r="R127" s="51">
        <v>1742.0250000000001</v>
      </c>
      <c r="S127" s="90">
        <f t="shared" si="18"/>
        <v>14673.251560000001</v>
      </c>
      <c r="T127" s="90">
        <f t="shared" si="13"/>
        <v>5004.6624400000001</v>
      </c>
      <c r="U127" s="91">
        <f t="shared" si="16"/>
        <v>0.74567108891725009</v>
      </c>
    </row>
    <row r="128" spans="1:21" s="92" customFormat="1" ht="15.45" customHeight="1" x14ac:dyDescent="0.3">
      <c r="A128" s="85" t="s">
        <v>111</v>
      </c>
      <c r="B128" s="88" t="s">
        <v>1</v>
      </c>
      <c r="C128" s="88" t="s">
        <v>63</v>
      </c>
      <c r="D128" s="87" t="s">
        <v>76</v>
      </c>
      <c r="E128" s="87" t="s">
        <v>21</v>
      </c>
      <c r="F128" s="51">
        <v>1814.9</v>
      </c>
      <c r="G128" s="51">
        <v>176.18876</v>
      </c>
      <c r="H128" s="51">
        <v>72.354140000000029</v>
      </c>
      <c r="I128" s="51">
        <v>96.807109999999994</v>
      </c>
      <c r="J128" s="51">
        <v>46.555020000000013</v>
      </c>
      <c r="K128" s="51">
        <v>24.30059</v>
      </c>
      <c r="L128" s="51">
        <v>111.39857000000001</v>
      </c>
      <c r="M128" s="51">
        <v>10.849679999999999</v>
      </c>
      <c r="N128" s="51">
        <v>50.455979999999997</v>
      </c>
      <c r="O128" s="51">
        <v>74.512050000000002</v>
      </c>
      <c r="P128" s="51">
        <v>235.34982000000011</v>
      </c>
      <c r="Q128" s="51">
        <v>225.54504</v>
      </c>
      <c r="R128" s="51">
        <v>316.38513999999998</v>
      </c>
      <c r="S128" s="90">
        <f t="shared" si="18"/>
        <v>1440.7019</v>
      </c>
      <c r="T128" s="90">
        <f t="shared" si="13"/>
        <v>374.19810000000007</v>
      </c>
      <c r="U128" s="91">
        <f t="shared" si="16"/>
        <v>0.79381888809300782</v>
      </c>
    </row>
    <row r="129" spans="1:21" s="92" customFormat="1" ht="15.45" customHeight="1" x14ac:dyDescent="0.3">
      <c r="A129" s="85" t="s">
        <v>111</v>
      </c>
      <c r="B129" s="88" t="s">
        <v>1</v>
      </c>
      <c r="C129" s="88" t="s">
        <v>63</v>
      </c>
      <c r="D129" s="87" t="s">
        <v>77</v>
      </c>
      <c r="E129" s="87" t="s">
        <v>78</v>
      </c>
      <c r="F129" s="51">
        <v>113276.188908</v>
      </c>
      <c r="G129" s="51">
        <v>8535.45586</v>
      </c>
      <c r="H129" s="51">
        <v>9014.7162499999995</v>
      </c>
      <c r="I129" s="51">
        <v>9242.6532599999991</v>
      </c>
      <c r="J129" s="51">
        <v>9547.1677400000044</v>
      </c>
      <c r="K129" s="51">
        <v>10079.960419999999</v>
      </c>
      <c r="L129" s="51">
        <v>10531.306629999999</v>
      </c>
      <c r="M129" s="51">
        <v>9837.4506399999991</v>
      </c>
      <c r="N129" s="51">
        <v>9878.2520900000018</v>
      </c>
      <c r="O129" s="51">
        <v>10258.21552</v>
      </c>
      <c r="P129" s="51">
        <v>10296.78083</v>
      </c>
      <c r="Q129" s="51">
        <v>10546.651680000001</v>
      </c>
      <c r="R129" s="51">
        <v>10317.39302</v>
      </c>
      <c r="S129" s="90">
        <f t="shared" si="18"/>
        <v>118086.00394</v>
      </c>
      <c r="T129" s="90">
        <f t="shared" si="13"/>
        <v>-4809.8150319999986</v>
      </c>
      <c r="U129" s="91">
        <f t="shared" si="16"/>
        <v>1.0424609538718363</v>
      </c>
    </row>
    <row r="130" spans="1:21" s="92" customFormat="1" ht="15.45" customHeight="1" x14ac:dyDescent="0.3">
      <c r="A130" s="85" t="s">
        <v>111</v>
      </c>
      <c r="B130" s="88" t="s">
        <v>1</v>
      </c>
      <c r="C130" s="88" t="s">
        <v>63</v>
      </c>
      <c r="D130" s="87" t="s">
        <v>79</v>
      </c>
      <c r="E130" s="87" t="s">
        <v>22</v>
      </c>
      <c r="F130" s="51">
        <v>33598.69999999999</v>
      </c>
      <c r="G130" s="51">
        <v>2624.2185400000012</v>
      </c>
      <c r="H130" s="51">
        <v>2594.3616099999999</v>
      </c>
      <c r="I130" s="51">
        <v>2624.0515200000041</v>
      </c>
      <c r="J130" s="51">
        <v>2604.9217599999988</v>
      </c>
      <c r="K130" s="51">
        <v>2362.6280000000011</v>
      </c>
      <c r="L130" s="51">
        <v>2415.44373</v>
      </c>
      <c r="M130" s="51">
        <v>1424.6864500000011</v>
      </c>
      <c r="N130" s="51">
        <v>1602.0370200000009</v>
      </c>
      <c r="O130" s="51">
        <v>2701.2464100000011</v>
      </c>
      <c r="P130" s="51">
        <v>3054.809850000001</v>
      </c>
      <c r="Q130" s="51">
        <v>4991.892429999999</v>
      </c>
      <c r="R130" s="51">
        <v>4533.0789099999984</v>
      </c>
      <c r="S130" s="90">
        <f t="shared" si="18"/>
        <v>33533.376230000009</v>
      </c>
      <c r="T130" s="90">
        <f t="shared" si="13"/>
        <v>65.323769999980868</v>
      </c>
      <c r="U130" s="91">
        <f t="shared" si="16"/>
        <v>0.99805576495519233</v>
      </c>
    </row>
    <row r="131" spans="1:21" s="92" customFormat="1" ht="15.45" customHeight="1" x14ac:dyDescent="0.3">
      <c r="A131" s="85" t="s">
        <v>111</v>
      </c>
      <c r="B131" s="88" t="s">
        <v>1</v>
      </c>
      <c r="C131" s="88" t="s">
        <v>63</v>
      </c>
      <c r="D131" s="87" t="s">
        <v>80</v>
      </c>
      <c r="E131" s="87" t="s">
        <v>23</v>
      </c>
      <c r="F131" s="51">
        <v>4140.18</v>
      </c>
      <c r="G131" s="51">
        <v>282.16377000000011</v>
      </c>
      <c r="H131" s="51">
        <v>125.50815</v>
      </c>
      <c r="I131" s="51">
        <v>42.72966000000001</v>
      </c>
      <c r="J131" s="51">
        <v>172.55079000000001</v>
      </c>
      <c r="K131" s="51">
        <v>617.79537000000005</v>
      </c>
      <c r="L131" s="51">
        <v>529.58555999999999</v>
      </c>
      <c r="M131" s="51">
        <v>904.77027000000044</v>
      </c>
      <c r="N131" s="51">
        <v>538.98561000000018</v>
      </c>
      <c r="O131" s="51">
        <v>638.61183000000017</v>
      </c>
      <c r="P131" s="51">
        <v>676.66832999999997</v>
      </c>
      <c r="Q131" s="51">
        <v>327.67766999999998</v>
      </c>
      <c r="R131" s="51">
        <v>75.783870000000022</v>
      </c>
      <c r="S131" s="90">
        <f t="shared" si="18"/>
        <v>4932.8308800000013</v>
      </c>
      <c r="T131" s="90">
        <f t="shared" si="13"/>
        <v>-792.65088000000105</v>
      </c>
      <c r="U131" s="91">
        <f t="shared" si="16"/>
        <v>1.191453241163428</v>
      </c>
    </row>
    <row r="132" spans="1:21" s="92" customFormat="1" ht="15.45" customHeight="1" x14ac:dyDescent="0.3">
      <c r="A132" s="85" t="s">
        <v>111</v>
      </c>
      <c r="B132" s="88" t="s">
        <v>1</v>
      </c>
      <c r="C132" s="88" t="s">
        <v>63</v>
      </c>
      <c r="D132" s="87" t="s">
        <v>81</v>
      </c>
      <c r="E132" s="87" t="s">
        <v>82</v>
      </c>
      <c r="F132" s="51">
        <v>2041.2</v>
      </c>
      <c r="G132" s="51">
        <v>104.17151</v>
      </c>
      <c r="H132" s="51">
        <v>233.98113000000001</v>
      </c>
      <c r="I132" s="51">
        <v>228.65106</v>
      </c>
      <c r="J132" s="51">
        <v>215.54694000000001</v>
      </c>
      <c r="K132" s="51">
        <v>119.53433</v>
      </c>
      <c r="L132" s="51">
        <v>292.92232000000001</v>
      </c>
      <c r="M132" s="51">
        <v>64.633899999999997</v>
      </c>
      <c r="N132" s="51">
        <v>0.94500000000000006</v>
      </c>
      <c r="O132" s="51">
        <v>300.37257</v>
      </c>
      <c r="P132" s="51">
        <v>475.15674000000001</v>
      </c>
      <c r="Q132" s="51">
        <v>203.18607</v>
      </c>
      <c r="R132" s="51">
        <v>304.71794999999997</v>
      </c>
      <c r="S132" s="90">
        <f t="shared" si="18"/>
        <v>2543.81952</v>
      </c>
      <c r="T132" s="90">
        <f t="shared" si="13"/>
        <v>-502.61951999999997</v>
      </c>
      <c r="U132" s="91">
        <f t="shared" si="16"/>
        <v>1.2462372721928276</v>
      </c>
    </row>
    <row r="133" spans="1:21" s="92" customFormat="1" ht="15.45" customHeight="1" x14ac:dyDescent="0.3">
      <c r="A133" s="85" t="s">
        <v>111</v>
      </c>
      <c r="B133" s="88" t="s">
        <v>1</v>
      </c>
      <c r="C133" s="88" t="s">
        <v>63</v>
      </c>
      <c r="D133" s="87" t="s">
        <v>83</v>
      </c>
      <c r="E133" s="87" t="s">
        <v>24</v>
      </c>
      <c r="F133" s="51">
        <v>90934.083000000028</v>
      </c>
      <c r="G133" s="51">
        <v>9456.4297799999913</v>
      </c>
      <c r="H133" s="51">
        <v>8385.0700499999966</v>
      </c>
      <c r="I133" s="51">
        <v>8498.5556399999896</v>
      </c>
      <c r="J133" s="51">
        <v>4901.59861</v>
      </c>
      <c r="K133" s="51">
        <v>5700.2769899999967</v>
      </c>
      <c r="L133" s="51">
        <v>6906.7447200000042</v>
      </c>
      <c r="M133" s="51">
        <v>5572.1879099999978</v>
      </c>
      <c r="N133" s="51">
        <v>6796.3220100000008</v>
      </c>
      <c r="O133" s="51">
        <v>7819.2480600000026</v>
      </c>
      <c r="P133" s="51">
        <v>7602.499619999995</v>
      </c>
      <c r="Q133" s="51">
        <v>8613.7001100000107</v>
      </c>
      <c r="R133" s="51">
        <v>9925.9082999999919</v>
      </c>
      <c r="S133" s="90">
        <f t="shared" si="18"/>
        <v>90178.541799999992</v>
      </c>
      <c r="T133" s="90">
        <f t="shared" si="13"/>
        <v>755.54120000003604</v>
      </c>
      <c r="U133" s="91">
        <f t="shared" si="16"/>
        <v>0.99169133096113105</v>
      </c>
    </row>
    <row r="134" spans="1:21" s="92" customFormat="1" ht="15.45" customHeight="1" x14ac:dyDescent="0.3">
      <c r="A134" s="85" t="s">
        <v>111</v>
      </c>
      <c r="B134" s="88" t="s">
        <v>1</v>
      </c>
      <c r="C134" s="88" t="s">
        <v>63</v>
      </c>
      <c r="D134" s="87" t="s">
        <v>84</v>
      </c>
      <c r="E134" s="87" t="s">
        <v>85</v>
      </c>
      <c r="F134" s="51">
        <v>98233.572000000029</v>
      </c>
      <c r="G134" s="51">
        <v>5529.9275499999967</v>
      </c>
      <c r="H134" s="51">
        <v>7239.4672800000044</v>
      </c>
      <c r="I134" s="51">
        <v>8082.5063900000059</v>
      </c>
      <c r="J134" s="51">
        <v>10482.018520000011</v>
      </c>
      <c r="K134" s="51">
        <v>10287.27708</v>
      </c>
      <c r="L134" s="51">
        <v>7281.1731700000028</v>
      </c>
      <c r="M134" s="51">
        <v>4284.7757500000034</v>
      </c>
      <c r="N134" s="51">
        <v>5195.0182000000113</v>
      </c>
      <c r="O134" s="51">
        <v>7122.2109499999951</v>
      </c>
      <c r="P134" s="51">
        <v>7167.7712799999927</v>
      </c>
      <c r="Q134" s="51">
        <v>6729.1532000000043</v>
      </c>
      <c r="R134" s="51">
        <v>14388.06489</v>
      </c>
      <c r="S134" s="90">
        <f t="shared" si="18"/>
        <v>93789.364260000017</v>
      </c>
      <c r="T134" s="90">
        <f t="shared" si="13"/>
        <v>4444.2077400000126</v>
      </c>
      <c r="U134" s="91">
        <f t="shared" si="16"/>
        <v>0.95475876882497956</v>
      </c>
    </row>
    <row r="135" spans="1:21" s="92" customFormat="1" ht="15.45" customHeight="1" x14ac:dyDescent="0.3">
      <c r="A135" s="85" t="s">
        <v>111</v>
      </c>
      <c r="B135" s="88" t="s">
        <v>1</v>
      </c>
      <c r="C135" s="88" t="s">
        <v>63</v>
      </c>
      <c r="D135" s="87" t="s">
        <v>86</v>
      </c>
      <c r="E135" s="87" t="s">
        <v>25</v>
      </c>
      <c r="F135" s="51">
        <v>25974</v>
      </c>
      <c r="G135" s="51">
        <v>513.19926000000009</v>
      </c>
      <c r="H135" s="51">
        <v>800.98173000000031</v>
      </c>
      <c r="I135" s="51">
        <v>1707.1938</v>
      </c>
      <c r="J135" s="51">
        <v>1692.9928800000009</v>
      </c>
      <c r="K135" s="51">
        <v>3942.29565</v>
      </c>
      <c r="L135" s="51">
        <v>978.72624000000019</v>
      </c>
      <c r="M135" s="51">
        <v>2268.316980000001</v>
      </c>
      <c r="N135" s="51">
        <v>5980.7192400000004</v>
      </c>
      <c r="O135" s="51">
        <v>2053.42155</v>
      </c>
      <c r="P135" s="51">
        <v>1013.51</v>
      </c>
      <c r="Q135" s="51">
        <v>1830.78441</v>
      </c>
      <c r="R135" s="51">
        <v>1986.9451200000001</v>
      </c>
      <c r="S135" s="90">
        <f t="shared" si="18"/>
        <v>24769.086860000003</v>
      </c>
      <c r="T135" s="90">
        <f t="shared" si="13"/>
        <v>1204.9131399999969</v>
      </c>
      <c r="U135" s="91">
        <f t="shared" si="16"/>
        <v>0.95361079772079782</v>
      </c>
    </row>
    <row r="136" spans="1:21" s="92" customFormat="1" ht="15.45" customHeight="1" x14ac:dyDescent="0.3">
      <c r="A136" s="85" t="s">
        <v>111</v>
      </c>
      <c r="B136" s="88" t="s">
        <v>1</v>
      </c>
      <c r="C136" s="88" t="s">
        <v>63</v>
      </c>
      <c r="D136" s="87" t="s">
        <v>87</v>
      </c>
      <c r="E136" s="87" t="s">
        <v>26</v>
      </c>
      <c r="F136" s="51">
        <v>30438.669000000009</v>
      </c>
      <c r="G136" s="51">
        <v>1180.31521</v>
      </c>
      <c r="H136" s="51">
        <v>1628.3570500000001</v>
      </c>
      <c r="I136" s="51">
        <v>1522.6428000000001</v>
      </c>
      <c r="J136" s="51">
        <v>911.13855999999987</v>
      </c>
      <c r="K136" s="51">
        <v>1279.7546600000001</v>
      </c>
      <c r="L136" s="51">
        <v>1969.0301600000009</v>
      </c>
      <c r="M136" s="51">
        <v>1756.3333300000011</v>
      </c>
      <c r="N136" s="51">
        <v>954.42260999999985</v>
      </c>
      <c r="O136" s="51">
        <v>1732.46849</v>
      </c>
      <c r="P136" s="51">
        <v>1795.73314</v>
      </c>
      <c r="Q136" s="51">
        <v>7646.3837599999997</v>
      </c>
      <c r="R136" s="51">
        <v>6258.1883000000016</v>
      </c>
      <c r="S136" s="90">
        <f t="shared" si="18"/>
        <v>28634.768070000002</v>
      </c>
      <c r="T136" s="90">
        <f t="shared" si="13"/>
        <v>1803.9009300000071</v>
      </c>
      <c r="U136" s="91">
        <f t="shared" si="16"/>
        <v>0.94073653713307881</v>
      </c>
    </row>
    <row r="137" spans="1:21" s="92" customFormat="1" ht="15.45" customHeight="1" x14ac:dyDescent="0.3">
      <c r="A137" s="85" t="s">
        <v>111</v>
      </c>
      <c r="B137" s="88" t="s">
        <v>1</v>
      </c>
      <c r="C137" s="88" t="s">
        <v>63</v>
      </c>
      <c r="D137" s="87" t="s">
        <v>88</v>
      </c>
      <c r="E137" s="87" t="s">
        <v>27</v>
      </c>
      <c r="F137" s="51">
        <v>75600.689999999973</v>
      </c>
      <c r="G137" s="51">
        <v>4411.1510400000006</v>
      </c>
      <c r="H137" s="51">
        <v>3828.98308</v>
      </c>
      <c r="I137" s="51">
        <v>11742.171189999999</v>
      </c>
      <c r="J137" s="51">
        <v>4830.0576200000014</v>
      </c>
      <c r="K137" s="51">
        <v>5252.9478100000006</v>
      </c>
      <c r="L137" s="51">
        <v>4763.4673200000016</v>
      </c>
      <c r="M137" s="51">
        <v>7231.7694899999997</v>
      </c>
      <c r="N137" s="51">
        <v>5421.9135999999999</v>
      </c>
      <c r="O137" s="51">
        <v>10090.066220000001</v>
      </c>
      <c r="P137" s="51">
        <v>6127.4876800000029</v>
      </c>
      <c r="Q137" s="51">
        <v>6315.4072700000006</v>
      </c>
      <c r="R137" s="51">
        <v>4671.374960000001</v>
      </c>
      <c r="S137" s="90">
        <f t="shared" si="18"/>
        <v>74686.797280000013</v>
      </c>
      <c r="T137" s="90">
        <f t="shared" si="13"/>
        <v>913.89271999995981</v>
      </c>
      <c r="U137" s="91">
        <f t="shared" si="16"/>
        <v>0.98791158228846909</v>
      </c>
    </row>
    <row r="138" spans="1:21" s="92" customFormat="1" ht="15.45" customHeight="1" x14ac:dyDescent="0.3">
      <c r="A138" s="85" t="s">
        <v>111</v>
      </c>
      <c r="B138" s="88" t="s">
        <v>1</v>
      </c>
      <c r="C138" s="88" t="s">
        <v>63</v>
      </c>
      <c r="D138" s="87" t="s">
        <v>89</v>
      </c>
      <c r="E138" s="87" t="s">
        <v>28</v>
      </c>
      <c r="F138" s="51">
        <v>23429.790000000012</v>
      </c>
      <c r="G138" s="51">
        <v>271.15789999999998</v>
      </c>
      <c r="H138" s="51">
        <v>173.87915000000001</v>
      </c>
      <c r="I138" s="51">
        <v>177.24734000000001</v>
      </c>
      <c r="J138" s="51">
        <v>164.91848999999999</v>
      </c>
      <c r="K138" s="51">
        <v>799.47113000000013</v>
      </c>
      <c r="L138" s="51">
        <v>259.85174000000001</v>
      </c>
      <c r="M138" s="51">
        <v>156.07471000000001</v>
      </c>
      <c r="N138" s="51">
        <v>384.82328999999999</v>
      </c>
      <c r="O138" s="51">
        <v>524.81076000000007</v>
      </c>
      <c r="P138" s="51">
        <v>888.95258999999999</v>
      </c>
      <c r="Q138" s="51">
        <v>7034.32906</v>
      </c>
      <c r="R138" s="51">
        <v>14178.643840000001</v>
      </c>
      <c r="S138" s="90">
        <f t="shared" si="18"/>
        <v>25014.16</v>
      </c>
      <c r="T138" s="90">
        <f t="shared" si="13"/>
        <v>-1584.3699999999881</v>
      </c>
      <c r="U138" s="91">
        <f t="shared" si="16"/>
        <v>1.0676220316101845</v>
      </c>
    </row>
    <row r="139" spans="1:21" s="92" customFormat="1" ht="15.45" customHeight="1" x14ac:dyDescent="0.3">
      <c r="A139" s="85" t="s">
        <v>111</v>
      </c>
      <c r="B139" s="88" t="s">
        <v>1</v>
      </c>
      <c r="C139" s="88" t="s">
        <v>63</v>
      </c>
      <c r="D139" s="87" t="s">
        <v>90</v>
      </c>
      <c r="E139" s="87" t="s">
        <v>29</v>
      </c>
      <c r="F139" s="51">
        <v>53486.997000000003</v>
      </c>
      <c r="G139" s="51">
        <v>2281.0267899999999</v>
      </c>
      <c r="H139" s="51">
        <v>2290.2264400000008</v>
      </c>
      <c r="I139" s="51">
        <v>2798.4650900000001</v>
      </c>
      <c r="J139" s="51">
        <v>3545.2577200000001</v>
      </c>
      <c r="K139" s="51">
        <v>6199.5123000000003</v>
      </c>
      <c r="L139" s="51">
        <v>4298.0165699999998</v>
      </c>
      <c r="M139" s="51">
        <v>7069.9855900000048</v>
      </c>
      <c r="N139" s="51">
        <v>5769.4984700000023</v>
      </c>
      <c r="O139" s="51">
        <v>5711.8984200000014</v>
      </c>
      <c r="P139" s="51">
        <v>4814.7383599999994</v>
      </c>
      <c r="Q139" s="51">
        <v>5457.8220000000001</v>
      </c>
      <c r="R139" s="51">
        <v>4348.1711999999998</v>
      </c>
      <c r="S139" s="90">
        <f t="shared" si="18"/>
        <v>54584.618950000004</v>
      </c>
      <c r="T139" s="90">
        <f t="shared" ref="T139:T201" si="20">F139-S139</f>
        <v>-1097.6219500000007</v>
      </c>
      <c r="U139" s="91">
        <f t="shared" si="16"/>
        <v>1.0205212857622199</v>
      </c>
    </row>
    <row r="140" spans="1:21" s="92" customFormat="1" ht="15.45" customHeight="1" x14ac:dyDescent="0.3">
      <c r="A140" s="85" t="s">
        <v>111</v>
      </c>
      <c r="B140" s="88" t="s">
        <v>1</v>
      </c>
      <c r="C140" s="88" t="s">
        <v>63</v>
      </c>
      <c r="D140" s="87" t="s">
        <v>91</v>
      </c>
      <c r="E140" s="87" t="s">
        <v>30</v>
      </c>
      <c r="F140" s="51">
        <v>4617</v>
      </c>
      <c r="G140" s="51">
        <v>533.78648999999996</v>
      </c>
      <c r="H140" s="51">
        <v>334.30347000000012</v>
      </c>
      <c r="I140" s="51">
        <v>58.181759999999997</v>
      </c>
      <c r="J140" s="51">
        <v>41.306759999999997</v>
      </c>
      <c r="K140" s="51">
        <v>120.92328000000001</v>
      </c>
      <c r="L140" s="51">
        <v>2502.6737400000011</v>
      </c>
      <c r="M140" s="51">
        <v>96.285240000000016</v>
      </c>
      <c r="N140" s="51">
        <v>13.406040000000001</v>
      </c>
      <c r="O140" s="51">
        <v>0</v>
      </c>
      <c r="P140" s="51">
        <v>7.9650000000000016</v>
      </c>
      <c r="Q140" s="51">
        <v>779.29695000000015</v>
      </c>
      <c r="R140" s="51">
        <v>117.42921</v>
      </c>
      <c r="S140" s="90">
        <f t="shared" si="18"/>
        <v>4605.5579400000015</v>
      </c>
      <c r="T140" s="90">
        <f t="shared" si="20"/>
        <v>11.442059999998492</v>
      </c>
      <c r="U140" s="91">
        <f t="shared" si="16"/>
        <v>0.99752175438596524</v>
      </c>
    </row>
    <row r="141" spans="1:21" s="92" customFormat="1" ht="15.45" customHeight="1" x14ac:dyDescent="0.3">
      <c r="A141" s="85" t="s">
        <v>111</v>
      </c>
      <c r="B141" s="88" t="s">
        <v>1</v>
      </c>
      <c r="C141" s="88" t="s">
        <v>63</v>
      </c>
      <c r="D141" s="87" t="s">
        <v>92</v>
      </c>
      <c r="E141" s="87" t="s">
        <v>31</v>
      </c>
      <c r="F141" s="51">
        <v>2136.7800000000002</v>
      </c>
      <c r="G141" s="51">
        <v>11.718</v>
      </c>
      <c r="H141" s="51">
        <v>23.230800000000009</v>
      </c>
      <c r="I141" s="51">
        <v>12.58065</v>
      </c>
      <c r="J141" s="51">
        <v>20.732489999999999</v>
      </c>
      <c r="K141" s="51">
        <v>55.003050000000002</v>
      </c>
      <c r="L141" s="51">
        <v>32.755860000000013</v>
      </c>
      <c r="M141" s="51">
        <v>0.69579000000000013</v>
      </c>
      <c r="N141" s="51">
        <v>179.75277</v>
      </c>
      <c r="O141" s="51">
        <v>60.504030000000007</v>
      </c>
      <c r="P141" s="51">
        <v>828.25470000000007</v>
      </c>
      <c r="Q141" s="51">
        <v>606.63168000000007</v>
      </c>
      <c r="R141" s="51">
        <v>1103.463</v>
      </c>
      <c r="S141" s="90">
        <f t="shared" si="18"/>
        <v>2935.3228200000003</v>
      </c>
      <c r="T141" s="90">
        <f t="shared" si="20"/>
        <v>-798.54282000000012</v>
      </c>
      <c r="U141" s="91">
        <f t="shared" si="16"/>
        <v>1.3737131665403084</v>
      </c>
    </row>
    <row r="142" spans="1:21" s="92" customFormat="1" ht="15.45" customHeight="1" x14ac:dyDescent="0.3">
      <c r="A142" s="85" t="s">
        <v>111</v>
      </c>
      <c r="B142" s="88" t="s">
        <v>1</v>
      </c>
      <c r="C142" s="88" t="s">
        <v>63</v>
      </c>
      <c r="D142" s="87" t="s">
        <v>93</v>
      </c>
      <c r="E142" s="87" t="s">
        <v>94</v>
      </c>
      <c r="F142" s="51">
        <v>20895.794999999998</v>
      </c>
      <c r="G142" s="51">
        <v>330.42746</v>
      </c>
      <c r="H142" s="51">
        <v>1815.11013</v>
      </c>
      <c r="I142" s="51">
        <v>1658.09583</v>
      </c>
      <c r="J142" s="51">
        <v>568.54928000000007</v>
      </c>
      <c r="K142" s="51">
        <v>1991.3503499999999</v>
      </c>
      <c r="L142" s="51">
        <v>2461.95838</v>
      </c>
      <c r="M142" s="51">
        <v>625.35126999999989</v>
      </c>
      <c r="N142" s="51">
        <v>71.587289999999996</v>
      </c>
      <c r="O142" s="51">
        <v>4458.5105000000003</v>
      </c>
      <c r="P142" s="51">
        <v>1273.7968100000001</v>
      </c>
      <c r="Q142" s="51">
        <v>525.01844000000006</v>
      </c>
      <c r="R142" s="51">
        <v>947.83884000000023</v>
      </c>
      <c r="S142" s="90">
        <f t="shared" si="18"/>
        <v>16727.594579999997</v>
      </c>
      <c r="T142" s="90">
        <f t="shared" si="20"/>
        <v>4168.200420000001</v>
      </c>
      <c r="U142" s="91">
        <f t="shared" si="16"/>
        <v>0.80052443948650909</v>
      </c>
    </row>
    <row r="143" spans="1:21" s="92" customFormat="1" ht="15.45" customHeight="1" x14ac:dyDescent="0.3">
      <c r="A143" s="85" t="s">
        <v>111</v>
      </c>
      <c r="B143" s="88" t="s">
        <v>1</v>
      </c>
      <c r="C143" s="88" t="s">
        <v>63</v>
      </c>
      <c r="D143" s="87" t="s">
        <v>95</v>
      </c>
      <c r="E143" s="87" t="s">
        <v>32</v>
      </c>
      <c r="F143" s="51">
        <v>575.91</v>
      </c>
      <c r="G143" s="51">
        <v>19.909970000000001</v>
      </c>
      <c r="H143" s="51">
        <v>42.596619999999987</v>
      </c>
      <c r="I143" s="51">
        <v>13.0707</v>
      </c>
      <c r="J143" s="51">
        <v>18.196650000000002</v>
      </c>
      <c r="K143" s="51">
        <v>17.145</v>
      </c>
      <c r="L143" s="51">
        <v>41.628600000000013</v>
      </c>
      <c r="M143" s="51">
        <v>49.184269999999998</v>
      </c>
      <c r="N143" s="51">
        <v>11.47095</v>
      </c>
      <c r="O143" s="51">
        <v>33.832799999999999</v>
      </c>
      <c r="P143" s="51">
        <v>55.903229999999994</v>
      </c>
      <c r="Q143" s="51">
        <v>72.1845</v>
      </c>
      <c r="R143" s="51">
        <v>339.01200000000011</v>
      </c>
      <c r="S143" s="90">
        <f t="shared" si="18"/>
        <v>714.13529000000017</v>
      </c>
      <c r="T143" s="90">
        <f t="shared" si="20"/>
        <v>-138.2252900000002</v>
      </c>
      <c r="U143" s="91">
        <f t="shared" si="16"/>
        <v>1.2400119636748801</v>
      </c>
    </row>
    <row r="144" spans="1:21" s="92" customFormat="1" ht="15.45" customHeight="1" x14ac:dyDescent="0.3">
      <c r="A144" s="85" t="s">
        <v>111</v>
      </c>
      <c r="B144" s="88" t="s">
        <v>1</v>
      </c>
      <c r="C144" s="88" t="s">
        <v>63</v>
      </c>
      <c r="D144" s="87" t="s">
        <v>96</v>
      </c>
      <c r="E144" s="87" t="s">
        <v>33</v>
      </c>
      <c r="F144" s="51">
        <v>21595.16599999999</v>
      </c>
      <c r="G144" s="51">
        <v>1518.9984499999989</v>
      </c>
      <c r="H144" s="51">
        <v>1672.1624300000001</v>
      </c>
      <c r="I144" s="51">
        <v>1925.883609999999</v>
      </c>
      <c r="J144" s="51">
        <v>1681.557589999999</v>
      </c>
      <c r="K144" s="51">
        <v>1776.5416299999999</v>
      </c>
      <c r="L144" s="51">
        <v>2080.5371</v>
      </c>
      <c r="M144" s="51">
        <v>1976.6324300000001</v>
      </c>
      <c r="N144" s="51">
        <v>1532.705919999999</v>
      </c>
      <c r="O144" s="51">
        <v>1999.908860000003</v>
      </c>
      <c r="P144" s="51">
        <v>2260.268950000002</v>
      </c>
      <c r="Q144" s="51">
        <v>1374.0007299999991</v>
      </c>
      <c r="R144" s="51">
        <v>1314.9758599999991</v>
      </c>
      <c r="S144" s="90">
        <f t="shared" si="18"/>
        <v>21114.173559999999</v>
      </c>
      <c r="T144" s="90">
        <f t="shared" si="20"/>
        <v>480.99243999999089</v>
      </c>
      <c r="U144" s="91">
        <f t="shared" si="16"/>
        <v>0.97772684683229616</v>
      </c>
    </row>
    <row r="145" spans="1:21" s="92" customFormat="1" ht="15.45" customHeight="1" x14ac:dyDescent="0.3">
      <c r="A145" s="85" t="s">
        <v>111</v>
      </c>
      <c r="B145" s="88" t="s">
        <v>1</v>
      </c>
      <c r="C145" s="88" t="s">
        <v>63</v>
      </c>
      <c r="D145" s="87" t="s">
        <v>97</v>
      </c>
      <c r="E145" s="87" t="s">
        <v>98</v>
      </c>
      <c r="F145" s="51">
        <v>1654.29</v>
      </c>
      <c r="G145" s="51">
        <v>82.428570000000008</v>
      </c>
      <c r="H145" s="51">
        <v>16.284510000000001</v>
      </c>
      <c r="I145" s="51">
        <v>30.70139</v>
      </c>
      <c r="J145" s="51">
        <v>536.16276000000016</v>
      </c>
      <c r="K145" s="51">
        <v>24.552800000000001</v>
      </c>
      <c r="L145" s="51">
        <v>102.23415</v>
      </c>
      <c r="M145" s="51">
        <v>20.636389999999999</v>
      </c>
      <c r="N145" s="51">
        <v>12.336029999999999</v>
      </c>
      <c r="O145" s="51">
        <v>41.9908</v>
      </c>
      <c r="P145" s="51">
        <v>509.54643000000021</v>
      </c>
      <c r="Q145" s="51">
        <v>136.49088</v>
      </c>
      <c r="R145" s="51">
        <v>132.80937</v>
      </c>
      <c r="S145" s="90">
        <f t="shared" si="18"/>
        <v>1646.1740800000005</v>
      </c>
      <c r="T145" s="90">
        <f t="shared" si="20"/>
        <v>8.1159199999995053</v>
      </c>
      <c r="U145" s="91">
        <f t="shared" si="16"/>
        <v>0.99509401616403437</v>
      </c>
    </row>
    <row r="146" spans="1:21" s="97" customFormat="1" ht="15.45" customHeight="1" x14ac:dyDescent="0.3">
      <c r="A146" s="78" t="s">
        <v>112</v>
      </c>
      <c r="B146" s="79" t="s">
        <v>62</v>
      </c>
      <c r="C146" s="94"/>
      <c r="D146" s="79"/>
      <c r="E146" s="94"/>
      <c r="F146" s="81">
        <f t="shared" ref="F146:R146" si="21">SUM(F147:F172)</f>
        <v>1308633.375968833</v>
      </c>
      <c r="G146" s="81">
        <f t="shared" si="21"/>
        <v>77171.936479999989</v>
      </c>
      <c r="H146" s="81">
        <f t="shared" si="21"/>
        <v>81993.755980000031</v>
      </c>
      <c r="I146" s="81">
        <f t="shared" si="21"/>
        <v>102146.79201403829</v>
      </c>
      <c r="J146" s="81">
        <f t="shared" si="21"/>
        <v>98778.18568000001</v>
      </c>
      <c r="K146" s="81">
        <f t="shared" si="21"/>
        <v>111349.65064068622</v>
      </c>
      <c r="L146" s="81">
        <f t="shared" si="21"/>
        <v>103857.57420312709</v>
      </c>
      <c r="M146" s="81">
        <f t="shared" si="21"/>
        <v>91986.16569486045</v>
      </c>
      <c r="N146" s="81">
        <f t="shared" si="21"/>
        <v>98878.50013211598</v>
      </c>
      <c r="O146" s="81">
        <f t="shared" si="21"/>
        <v>120950.75096197908</v>
      </c>
      <c r="P146" s="81">
        <f t="shared" si="21"/>
        <v>113906.24345671305</v>
      </c>
      <c r="Q146" s="81">
        <f t="shared" si="21"/>
        <v>123028.07893515327</v>
      </c>
      <c r="R146" s="81">
        <f t="shared" si="21"/>
        <v>147643.6420145556</v>
      </c>
      <c r="S146" s="95">
        <f t="shared" si="18"/>
        <v>1271691.276193229</v>
      </c>
      <c r="T146" s="95">
        <f t="shared" si="20"/>
        <v>36942.099775603972</v>
      </c>
      <c r="U146" s="96">
        <f t="shared" si="16"/>
        <v>0.97177047410375406</v>
      </c>
    </row>
    <row r="147" spans="1:21" s="92" customFormat="1" ht="15.45" customHeight="1" x14ac:dyDescent="0.3">
      <c r="A147" s="85" t="s">
        <v>112</v>
      </c>
      <c r="B147" s="86" t="s">
        <v>0</v>
      </c>
      <c r="C147" s="88" t="s">
        <v>63</v>
      </c>
      <c r="D147" s="87" t="s">
        <v>64</v>
      </c>
      <c r="E147" s="86" t="s">
        <v>19</v>
      </c>
      <c r="F147" s="51">
        <v>48866.296000000009</v>
      </c>
      <c r="G147" s="51">
        <v>0</v>
      </c>
      <c r="H147" s="51">
        <v>0</v>
      </c>
      <c r="I147" s="51">
        <v>810.16968000000008</v>
      </c>
      <c r="J147" s="51">
        <v>10954.177799999999</v>
      </c>
      <c r="K147" s="51">
        <v>0</v>
      </c>
      <c r="L147" s="51">
        <v>3795.9425799999999</v>
      </c>
      <c r="M147" s="51">
        <v>0</v>
      </c>
      <c r="N147" s="51">
        <v>645.15578000000005</v>
      </c>
      <c r="O147" s="51">
        <v>5188.0460600000006</v>
      </c>
      <c r="P147" s="51">
        <v>5811.9940000000024</v>
      </c>
      <c r="Q147" s="51">
        <v>0</v>
      </c>
      <c r="R147" s="51">
        <v>8830.9260800000011</v>
      </c>
      <c r="S147" s="90">
        <f t="shared" si="18"/>
        <v>36036.411980000004</v>
      </c>
      <c r="T147" s="90">
        <f t="shared" si="20"/>
        <v>12829.884020000005</v>
      </c>
      <c r="U147" s="91">
        <f t="shared" si="16"/>
        <v>0.7374492222614949</v>
      </c>
    </row>
    <row r="148" spans="1:21" s="92" customFormat="1" ht="15.45" customHeight="1" x14ac:dyDescent="0.3">
      <c r="A148" s="85" t="s">
        <v>112</v>
      </c>
      <c r="B148" s="86" t="s">
        <v>0</v>
      </c>
      <c r="C148" s="88" t="s">
        <v>63</v>
      </c>
      <c r="D148" s="87" t="s">
        <v>65</v>
      </c>
      <c r="E148" s="87" t="s">
        <v>20</v>
      </c>
      <c r="F148" s="51">
        <v>3196.85</v>
      </c>
      <c r="G148" s="51">
        <v>0</v>
      </c>
      <c r="H148" s="51">
        <v>0</v>
      </c>
      <c r="I148" s="51">
        <v>0</v>
      </c>
      <c r="J148" s="51">
        <v>0</v>
      </c>
      <c r="K148" s="51">
        <v>1549.1120800000001</v>
      </c>
      <c r="L148" s="51">
        <v>0</v>
      </c>
      <c r="M148" s="51">
        <v>1647.75152</v>
      </c>
      <c r="N148" s="51">
        <v>0</v>
      </c>
      <c r="O148" s="51">
        <v>0</v>
      </c>
      <c r="P148" s="51">
        <v>0</v>
      </c>
      <c r="Q148" s="51">
        <v>0</v>
      </c>
      <c r="R148" s="51">
        <v>0</v>
      </c>
      <c r="S148" s="90">
        <f t="shared" si="18"/>
        <v>3196.8636000000001</v>
      </c>
      <c r="T148" s="90">
        <f t="shared" si="20"/>
        <v>-1.3600000000224099E-2</v>
      </c>
      <c r="U148" s="91">
        <f t="shared" si="16"/>
        <v>1.0000042541877161</v>
      </c>
    </row>
    <row r="149" spans="1:21" s="92" customFormat="1" ht="15.45" customHeight="1" x14ac:dyDescent="0.3">
      <c r="A149" s="85" t="s">
        <v>112</v>
      </c>
      <c r="B149" s="86" t="s">
        <v>0</v>
      </c>
      <c r="C149" s="88" t="s">
        <v>63</v>
      </c>
      <c r="D149" s="87">
        <v>1551</v>
      </c>
      <c r="E149" s="87" t="s">
        <v>66</v>
      </c>
      <c r="F149" s="51">
        <v>57145.688232833068</v>
      </c>
      <c r="G149" s="51">
        <v>0</v>
      </c>
      <c r="H149" s="51">
        <v>0</v>
      </c>
      <c r="I149" s="51">
        <v>6412.0577740382932</v>
      </c>
      <c r="J149" s="51">
        <v>0</v>
      </c>
      <c r="K149" s="51">
        <v>4739.7988206861983</v>
      </c>
      <c r="L149" s="51">
        <v>2513.1616831270708</v>
      </c>
      <c r="M149" s="51">
        <v>3022.674954860428</v>
      </c>
      <c r="N149" s="51">
        <v>7029.5725521159657</v>
      </c>
      <c r="O149" s="51">
        <v>9017.3417019790395</v>
      </c>
      <c r="P149" s="51">
        <v>5709.8441167130559</v>
      </c>
      <c r="Q149" s="51">
        <v>4453.2619551532716</v>
      </c>
      <c r="R149" s="51">
        <v>7059.2044145555074</v>
      </c>
      <c r="S149" s="90">
        <f t="shared" si="18"/>
        <v>49956.917973228825</v>
      </c>
      <c r="T149" s="90">
        <f t="shared" si="20"/>
        <v>7188.7702596042436</v>
      </c>
      <c r="U149" s="91">
        <f t="shared" si="16"/>
        <v>0.87420275296511463</v>
      </c>
    </row>
    <row r="150" spans="1:21" s="92" customFormat="1" ht="15.45" customHeight="1" x14ac:dyDescent="0.3">
      <c r="A150" s="85" t="s">
        <v>112</v>
      </c>
      <c r="B150" s="86" t="s">
        <v>0</v>
      </c>
      <c r="C150" s="88" t="s">
        <v>63</v>
      </c>
      <c r="D150" s="87">
        <v>1560</v>
      </c>
      <c r="E150" s="87" t="s">
        <v>38</v>
      </c>
      <c r="F150" s="51">
        <v>7833.6679999999997</v>
      </c>
      <c r="G150" s="51">
        <v>436.63344000000012</v>
      </c>
      <c r="H150" s="51">
        <v>0</v>
      </c>
      <c r="I150" s="51">
        <v>0</v>
      </c>
      <c r="J150" s="51">
        <v>970.63200000000018</v>
      </c>
      <c r="K150" s="51">
        <v>209.18364</v>
      </c>
      <c r="L150" s="51">
        <v>1614.3499200000001</v>
      </c>
      <c r="M150" s="51">
        <v>1081.1762000000001</v>
      </c>
      <c r="N150" s="51">
        <v>826.28160000000003</v>
      </c>
      <c r="O150" s="51">
        <v>1135.6935000000001</v>
      </c>
      <c r="P150" s="51">
        <v>722.58160000000009</v>
      </c>
      <c r="Q150" s="51">
        <v>837.17010000000016</v>
      </c>
      <c r="R150" s="51">
        <v>0</v>
      </c>
      <c r="S150" s="90">
        <f t="shared" si="18"/>
        <v>7833.702000000002</v>
      </c>
      <c r="T150" s="90">
        <f t="shared" si="20"/>
        <v>-3.4000000002379238E-2</v>
      </c>
      <c r="U150" s="91">
        <f t="shared" si="16"/>
        <v>1.0000043402401024</v>
      </c>
    </row>
    <row r="151" spans="1:21" s="92" customFormat="1" ht="15.45" customHeight="1" x14ac:dyDescent="0.3">
      <c r="A151" s="85" t="s">
        <v>112</v>
      </c>
      <c r="B151" s="88" t="s">
        <v>1</v>
      </c>
      <c r="C151" s="88" t="s">
        <v>63</v>
      </c>
      <c r="D151" s="87" t="s">
        <v>68</v>
      </c>
      <c r="E151" s="88" t="s">
        <v>69</v>
      </c>
      <c r="F151" s="51">
        <v>190068.35200000001</v>
      </c>
      <c r="G151" s="51">
        <v>13294.112080000001</v>
      </c>
      <c r="H151" s="51">
        <v>14015.34636</v>
      </c>
      <c r="I151" s="51">
        <v>14764.10366000001</v>
      </c>
      <c r="J151" s="51">
        <v>15085.937940000011</v>
      </c>
      <c r="K151" s="51">
        <v>15805.92368</v>
      </c>
      <c r="L151" s="51">
        <v>16190.600039999999</v>
      </c>
      <c r="M151" s="51">
        <v>16065.572340000001</v>
      </c>
      <c r="N151" s="51">
        <v>16170.54970000001</v>
      </c>
      <c r="O151" s="51">
        <v>16494.129779999999</v>
      </c>
      <c r="P151" s="51">
        <v>16871.58972</v>
      </c>
      <c r="Q151" s="51">
        <v>17257.932000000012</v>
      </c>
      <c r="R151" s="51">
        <v>17536.119859999999</v>
      </c>
      <c r="S151" s="90">
        <f t="shared" si="18"/>
        <v>189551.91716000001</v>
      </c>
      <c r="T151" s="90">
        <f t="shared" si="20"/>
        <v>516.43484000000171</v>
      </c>
      <c r="U151" s="91">
        <f t="shared" ref="U151:U219" si="22">S151/F151</f>
        <v>0.99728289936454018</v>
      </c>
    </row>
    <row r="152" spans="1:21" s="92" customFormat="1" ht="15.45" customHeight="1" x14ac:dyDescent="0.3">
      <c r="A152" s="85" t="s">
        <v>112</v>
      </c>
      <c r="B152" s="88" t="s">
        <v>1</v>
      </c>
      <c r="C152" s="88" t="s">
        <v>63</v>
      </c>
      <c r="D152" s="87" t="s">
        <v>70</v>
      </c>
      <c r="E152" s="88" t="s">
        <v>71</v>
      </c>
      <c r="F152" s="51">
        <v>218009.97200000001</v>
      </c>
      <c r="G152" s="51">
        <v>16384.935239999999</v>
      </c>
      <c r="H152" s="51">
        <v>17201.82128</v>
      </c>
      <c r="I152" s="51">
        <v>17385.5838</v>
      </c>
      <c r="J152" s="51">
        <v>18169.483380000009</v>
      </c>
      <c r="K152" s="51">
        <v>18893.405940000001</v>
      </c>
      <c r="L152" s="51">
        <v>18775.792460000011</v>
      </c>
      <c r="M152" s="51">
        <v>17709.702399999998</v>
      </c>
      <c r="N152" s="51">
        <v>17958.647679999998</v>
      </c>
      <c r="O152" s="51">
        <v>17863.61598000001</v>
      </c>
      <c r="P152" s="51">
        <v>17588.3377</v>
      </c>
      <c r="Q152" s="51">
        <v>18344.34232</v>
      </c>
      <c r="R152" s="51">
        <v>17471.406600000009</v>
      </c>
      <c r="S152" s="90">
        <f t="shared" si="18"/>
        <v>213747.07478000002</v>
      </c>
      <c r="T152" s="90">
        <f t="shared" si="20"/>
        <v>4262.8972199999844</v>
      </c>
      <c r="U152" s="91">
        <f t="shared" si="22"/>
        <v>0.98044632004264476</v>
      </c>
    </row>
    <row r="153" spans="1:21" s="92" customFormat="1" ht="15.45" customHeight="1" x14ac:dyDescent="0.3">
      <c r="A153" s="85" t="s">
        <v>112</v>
      </c>
      <c r="B153" s="88" t="s">
        <v>1</v>
      </c>
      <c r="C153" s="88" t="s">
        <v>63</v>
      </c>
      <c r="D153" s="87" t="s">
        <v>72</v>
      </c>
      <c r="E153" s="88" t="s">
        <v>73</v>
      </c>
      <c r="F153" s="51">
        <v>20529.047999999999</v>
      </c>
      <c r="G153" s="51">
        <v>806.03000000000009</v>
      </c>
      <c r="H153" s="51">
        <v>978.42000000000007</v>
      </c>
      <c r="I153" s="51">
        <v>943.29200000000014</v>
      </c>
      <c r="J153" s="51">
        <v>1110.9659999999999</v>
      </c>
      <c r="K153" s="51">
        <v>1646.0820000000001</v>
      </c>
      <c r="L153" s="51">
        <v>2876.9560000000001</v>
      </c>
      <c r="M153" s="51">
        <v>1642.72</v>
      </c>
      <c r="N153" s="51">
        <v>1461.73956</v>
      </c>
      <c r="O153" s="51">
        <v>2708.51</v>
      </c>
      <c r="P153" s="51">
        <v>2294.944</v>
      </c>
      <c r="Q153" s="51">
        <v>2154.9639999999999</v>
      </c>
      <c r="R153" s="51">
        <v>1293.5708</v>
      </c>
      <c r="S153" s="90">
        <f t="shared" si="18"/>
        <v>19918.194360000001</v>
      </c>
      <c r="T153" s="90">
        <f t="shared" si="20"/>
        <v>610.85363999999754</v>
      </c>
      <c r="U153" s="91">
        <f t="shared" si="22"/>
        <v>0.97024442438831082</v>
      </c>
    </row>
    <row r="154" spans="1:21" s="92" customFormat="1" ht="15.45" customHeight="1" x14ac:dyDescent="0.3">
      <c r="A154" s="85" t="s">
        <v>112</v>
      </c>
      <c r="B154" s="88" t="s">
        <v>1</v>
      </c>
      <c r="C154" s="88" t="s">
        <v>63</v>
      </c>
      <c r="D154" s="87" t="s">
        <v>74</v>
      </c>
      <c r="E154" s="88" t="s">
        <v>75</v>
      </c>
      <c r="F154" s="51">
        <v>24572.187999999998</v>
      </c>
      <c r="G154" s="51">
        <v>95.981999999999999</v>
      </c>
      <c r="H154" s="51">
        <v>221.39</v>
      </c>
      <c r="I154" s="51">
        <v>76.262000000000015</v>
      </c>
      <c r="J154" s="51">
        <v>1086.402</v>
      </c>
      <c r="K154" s="51">
        <v>6178.8200000000006</v>
      </c>
      <c r="L154" s="51">
        <v>479.91000000000008</v>
      </c>
      <c r="M154" s="51">
        <v>378.95800000000003</v>
      </c>
      <c r="N154" s="51">
        <v>789.35672</v>
      </c>
      <c r="O154" s="51">
        <v>645.35400000000004</v>
      </c>
      <c r="P154" s="51">
        <v>4663.4077000000016</v>
      </c>
      <c r="Q154" s="51">
        <v>1517.6971000000001</v>
      </c>
      <c r="R154" s="51">
        <v>2077.605</v>
      </c>
      <c r="S154" s="90">
        <f t="shared" si="18"/>
        <v>18211.144520000002</v>
      </c>
      <c r="T154" s="90">
        <f t="shared" si="20"/>
        <v>6361.0434799999966</v>
      </c>
      <c r="U154" s="91">
        <f t="shared" si="22"/>
        <v>0.74112832442922882</v>
      </c>
    </row>
    <row r="155" spans="1:21" s="92" customFormat="1" ht="15.45" customHeight="1" x14ac:dyDescent="0.3">
      <c r="A155" s="85" t="s">
        <v>112</v>
      </c>
      <c r="B155" s="88" t="s">
        <v>1</v>
      </c>
      <c r="C155" s="88" t="s">
        <v>63</v>
      </c>
      <c r="D155" s="87" t="s">
        <v>76</v>
      </c>
      <c r="E155" s="88" t="s">
        <v>21</v>
      </c>
      <c r="F155" s="51">
        <v>2225.7999999999988</v>
      </c>
      <c r="G155" s="51">
        <v>210.45992000000001</v>
      </c>
      <c r="H155" s="51">
        <v>90.216880000000003</v>
      </c>
      <c r="I155" s="51">
        <v>120.02562</v>
      </c>
      <c r="J155" s="51">
        <v>58.624840000000013</v>
      </c>
      <c r="K155" s="51">
        <v>28.414280000000009</v>
      </c>
      <c r="L155" s="51">
        <v>139.13893999999999</v>
      </c>
      <c r="M155" s="51">
        <v>13.662559999999999</v>
      </c>
      <c r="N155" s="51">
        <v>63.53716</v>
      </c>
      <c r="O155" s="51">
        <v>93.441099999999992</v>
      </c>
      <c r="P155" s="51">
        <v>296.36644000000001</v>
      </c>
      <c r="Q155" s="51">
        <v>284.01968000000011</v>
      </c>
      <c r="R155" s="51">
        <v>397.34588000000002</v>
      </c>
      <c r="S155" s="90">
        <f t="shared" si="18"/>
        <v>1795.2533000000003</v>
      </c>
      <c r="T155" s="90">
        <f t="shared" si="20"/>
        <v>430.54669999999851</v>
      </c>
      <c r="U155" s="91">
        <f t="shared" si="22"/>
        <v>0.80656541468236198</v>
      </c>
    </row>
    <row r="156" spans="1:21" s="92" customFormat="1" ht="15.45" customHeight="1" x14ac:dyDescent="0.3">
      <c r="A156" s="85" t="s">
        <v>112</v>
      </c>
      <c r="B156" s="88" t="s">
        <v>1</v>
      </c>
      <c r="C156" s="88" t="s">
        <v>63</v>
      </c>
      <c r="D156" s="87" t="s">
        <v>77</v>
      </c>
      <c r="E156" s="88" t="s">
        <v>78</v>
      </c>
      <c r="F156" s="51">
        <v>142570.58973600011</v>
      </c>
      <c r="G156" s="51">
        <v>10557.00462</v>
      </c>
      <c r="H156" s="51">
        <v>11145.4305</v>
      </c>
      <c r="I156" s="51">
        <v>11408.15842</v>
      </c>
      <c r="J156" s="51">
        <v>11807.85708</v>
      </c>
      <c r="K156" s="51">
        <v>12451.78764</v>
      </c>
      <c r="L156" s="51">
        <v>13005.597959999999</v>
      </c>
      <c r="M156" s="51">
        <v>12081.28188</v>
      </c>
      <c r="N156" s="51">
        <v>12198.655280000001</v>
      </c>
      <c r="O156" s="51">
        <v>12698.984340000001</v>
      </c>
      <c r="P156" s="51">
        <v>12747.923860000001</v>
      </c>
      <c r="Q156" s="51">
        <v>13063.609060000001</v>
      </c>
      <c r="R156" s="51">
        <v>12748.995339999999</v>
      </c>
      <c r="S156" s="90">
        <f t="shared" si="18"/>
        <v>145915.28597999999</v>
      </c>
      <c r="T156" s="90">
        <f t="shared" si="20"/>
        <v>-3344.6962439998752</v>
      </c>
      <c r="U156" s="91">
        <f t="shared" si="22"/>
        <v>1.0234599313237975</v>
      </c>
    </row>
    <row r="157" spans="1:21" s="92" customFormat="1" ht="15.45" customHeight="1" x14ac:dyDescent="0.3">
      <c r="A157" s="85" t="s">
        <v>112</v>
      </c>
      <c r="B157" s="88" t="s">
        <v>1</v>
      </c>
      <c r="C157" s="88" t="s">
        <v>63</v>
      </c>
      <c r="D157" s="87" t="s">
        <v>79</v>
      </c>
      <c r="E157" s="88" t="s">
        <v>22</v>
      </c>
      <c r="F157" s="51">
        <v>40707.900000000009</v>
      </c>
      <c r="G157" s="51">
        <v>3184.8521800000012</v>
      </c>
      <c r="H157" s="51">
        <v>3169.6211200000012</v>
      </c>
      <c r="I157" s="51">
        <v>3210.2473399999999</v>
      </c>
      <c r="J157" s="51">
        <v>3197.3169200000002</v>
      </c>
      <c r="K157" s="51">
        <v>2856.7650000000008</v>
      </c>
      <c r="L157" s="51">
        <v>2906.9066600000001</v>
      </c>
      <c r="M157" s="51">
        <v>1733.1543999999999</v>
      </c>
      <c r="N157" s="51">
        <v>1969.811840000001</v>
      </c>
      <c r="O157" s="51">
        <v>3272.4312199999999</v>
      </c>
      <c r="P157" s="51">
        <v>3707.4761999999978</v>
      </c>
      <c r="Q157" s="51">
        <v>6115.5155600000026</v>
      </c>
      <c r="R157" s="51">
        <v>5497.4432200000028</v>
      </c>
      <c r="S157" s="90">
        <f t="shared" si="18"/>
        <v>40821.541660000003</v>
      </c>
      <c r="T157" s="90">
        <f t="shared" si="20"/>
        <v>-113.64165999999386</v>
      </c>
      <c r="U157" s="91">
        <f t="shared" si="22"/>
        <v>1.0027916365128142</v>
      </c>
    </row>
    <row r="158" spans="1:21" s="92" customFormat="1" ht="15.45" customHeight="1" x14ac:dyDescent="0.3">
      <c r="A158" s="85" t="s">
        <v>112</v>
      </c>
      <c r="B158" s="88" t="s">
        <v>1</v>
      </c>
      <c r="C158" s="88" t="s">
        <v>63</v>
      </c>
      <c r="D158" s="87" t="s">
        <v>80</v>
      </c>
      <c r="E158" s="88" t="s">
        <v>23</v>
      </c>
      <c r="F158" s="51">
        <v>5213.5600000000013</v>
      </c>
      <c r="G158" s="51">
        <v>355.31734</v>
      </c>
      <c r="H158" s="51">
        <v>158.04730000000001</v>
      </c>
      <c r="I158" s="51">
        <v>53.807720000000003</v>
      </c>
      <c r="J158" s="51">
        <v>217.28618</v>
      </c>
      <c r="K158" s="51">
        <v>777.96454000000017</v>
      </c>
      <c r="L158" s="51">
        <v>666.88552000000016</v>
      </c>
      <c r="M158" s="51">
        <v>1139.34034</v>
      </c>
      <c r="N158" s="51">
        <v>678.72262000000046</v>
      </c>
      <c r="O158" s="51">
        <v>804.17786000000024</v>
      </c>
      <c r="P158" s="51">
        <v>852.10086000000024</v>
      </c>
      <c r="Q158" s="51">
        <v>412.63114000000002</v>
      </c>
      <c r="R158" s="51">
        <v>95.431540000000027</v>
      </c>
      <c r="S158" s="90">
        <f t="shared" si="18"/>
        <v>6211.7129600000017</v>
      </c>
      <c r="T158" s="90">
        <f t="shared" si="20"/>
        <v>-998.15296000000035</v>
      </c>
      <c r="U158" s="91">
        <f t="shared" si="22"/>
        <v>1.1914532411634278</v>
      </c>
    </row>
    <row r="159" spans="1:21" s="92" customFormat="1" ht="15.45" customHeight="1" x14ac:dyDescent="0.3">
      <c r="A159" s="85" t="s">
        <v>112</v>
      </c>
      <c r="B159" s="88" t="s">
        <v>1</v>
      </c>
      <c r="C159" s="88" t="s">
        <v>63</v>
      </c>
      <c r="D159" s="87" t="s">
        <v>81</v>
      </c>
      <c r="E159" s="88" t="s">
        <v>82</v>
      </c>
      <c r="F159" s="51">
        <v>2570.400000000001</v>
      </c>
      <c r="G159" s="51">
        <v>128.91041999999999</v>
      </c>
      <c r="H159" s="51">
        <v>294.60246000000012</v>
      </c>
      <c r="I159" s="51">
        <v>286.60252000000008</v>
      </c>
      <c r="J159" s="51">
        <v>271.42948000000001</v>
      </c>
      <c r="K159" s="51">
        <v>150.23486</v>
      </c>
      <c r="L159" s="51">
        <v>357.03644000000008</v>
      </c>
      <c r="M159" s="51">
        <v>77.697300000000013</v>
      </c>
      <c r="N159" s="51">
        <v>1.19</v>
      </c>
      <c r="O159" s="51">
        <v>378.24694000000011</v>
      </c>
      <c r="P159" s="51">
        <v>592.90108000000009</v>
      </c>
      <c r="Q159" s="51">
        <v>255.86394000000001</v>
      </c>
      <c r="R159" s="51">
        <v>383.71890000000002</v>
      </c>
      <c r="S159" s="90">
        <f t="shared" si="18"/>
        <v>3178.4343400000007</v>
      </c>
      <c r="T159" s="90">
        <f t="shared" si="20"/>
        <v>-608.0343399999997</v>
      </c>
      <c r="U159" s="91">
        <f t="shared" si="22"/>
        <v>1.2365524198568314</v>
      </c>
    </row>
    <row r="160" spans="1:21" s="92" customFormat="1" ht="15.45" customHeight="1" x14ac:dyDescent="0.3">
      <c r="A160" s="85" t="s">
        <v>112</v>
      </c>
      <c r="B160" s="88" t="s">
        <v>1</v>
      </c>
      <c r="C160" s="88" t="s">
        <v>63</v>
      </c>
      <c r="D160" s="87" t="s">
        <v>83</v>
      </c>
      <c r="E160" s="88" t="s">
        <v>24</v>
      </c>
      <c r="F160" s="51">
        <v>114509.586</v>
      </c>
      <c r="G160" s="51">
        <v>11908.096760000009</v>
      </c>
      <c r="H160" s="51">
        <v>10558.9771</v>
      </c>
      <c r="I160" s="51">
        <v>10701.88488</v>
      </c>
      <c r="J160" s="51">
        <v>6169.8091199999972</v>
      </c>
      <c r="K160" s="51">
        <v>7178.1265800000056</v>
      </c>
      <c r="L160" s="51">
        <v>8697.3822400000026</v>
      </c>
      <c r="M160" s="51">
        <v>7016.8292200000014</v>
      </c>
      <c r="N160" s="51">
        <v>8558.3314199999968</v>
      </c>
      <c r="O160" s="51">
        <v>9846.4605200000133</v>
      </c>
      <c r="P160" s="51">
        <v>9573.518039999999</v>
      </c>
      <c r="Q160" s="51">
        <v>10846.881619999969</v>
      </c>
      <c r="R160" s="51">
        <v>12498.708599999991</v>
      </c>
      <c r="S160" s="90">
        <f t="shared" si="18"/>
        <v>113555.00609999997</v>
      </c>
      <c r="T160" s="90">
        <f t="shared" si="20"/>
        <v>954.5799000000261</v>
      </c>
      <c r="U160" s="91">
        <f t="shared" si="22"/>
        <v>0.9916637555566743</v>
      </c>
    </row>
    <row r="161" spans="1:21" s="92" customFormat="1" ht="15.45" customHeight="1" x14ac:dyDescent="0.3">
      <c r="A161" s="85" t="s">
        <v>112</v>
      </c>
      <c r="B161" s="88" t="s">
        <v>1</v>
      </c>
      <c r="C161" s="88" t="s">
        <v>63</v>
      </c>
      <c r="D161" s="87" t="s">
        <v>84</v>
      </c>
      <c r="E161" s="88" t="s">
        <v>85</v>
      </c>
      <c r="F161" s="51">
        <v>122907.424</v>
      </c>
      <c r="G161" s="51">
        <v>6927.524100000006</v>
      </c>
      <c r="H161" s="51">
        <v>9072.6072600000007</v>
      </c>
      <c r="I161" s="51">
        <v>10125.005380000001</v>
      </c>
      <c r="J161" s="51">
        <v>13150.112339999991</v>
      </c>
      <c r="K161" s="51">
        <v>12917.51336000001</v>
      </c>
      <c r="L161" s="51">
        <v>9099.8096400000122</v>
      </c>
      <c r="M161" s="51">
        <v>5309.6790000000065</v>
      </c>
      <c r="N161" s="51">
        <v>6473.0403999999999</v>
      </c>
      <c r="O161" s="51">
        <v>8933.6488999999965</v>
      </c>
      <c r="P161" s="51">
        <v>8975.5537600000025</v>
      </c>
      <c r="Q161" s="51">
        <v>8439.5619000000042</v>
      </c>
      <c r="R161" s="51">
        <v>18096.605879999999</v>
      </c>
      <c r="S161" s="90">
        <f t="shared" si="18"/>
        <v>117520.66192000003</v>
      </c>
      <c r="T161" s="90">
        <f t="shared" si="20"/>
        <v>5386.7620799999713</v>
      </c>
      <c r="U161" s="91">
        <f t="shared" si="22"/>
        <v>0.95617219932947284</v>
      </c>
    </row>
    <row r="162" spans="1:21" s="92" customFormat="1" ht="15.45" customHeight="1" x14ac:dyDescent="0.3">
      <c r="A162" s="85" t="s">
        <v>112</v>
      </c>
      <c r="B162" s="88" t="s">
        <v>1</v>
      </c>
      <c r="C162" s="88" t="s">
        <v>63</v>
      </c>
      <c r="D162" s="87" t="s">
        <v>86</v>
      </c>
      <c r="E162" s="88" t="s">
        <v>25</v>
      </c>
      <c r="F162" s="51">
        <v>32708</v>
      </c>
      <c r="G162" s="51">
        <v>646.25092000000006</v>
      </c>
      <c r="H162" s="51">
        <v>1008.64366</v>
      </c>
      <c r="I162" s="51">
        <v>2149.7995999999989</v>
      </c>
      <c r="J162" s="51">
        <v>2131.91696</v>
      </c>
      <c r="K162" s="51">
        <v>4964.3723000000009</v>
      </c>
      <c r="L162" s="51">
        <v>1232.4700800000001</v>
      </c>
      <c r="M162" s="51">
        <v>2856.3991599999999</v>
      </c>
      <c r="N162" s="51">
        <v>7531.2760800000005</v>
      </c>
      <c r="O162" s="51">
        <v>2585.7901000000002</v>
      </c>
      <c r="P162" s="51">
        <v>1272.881000000001</v>
      </c>
      <c r="Q162" s="51">
        <v>2305.4322200000011</v>
      </c>
      <c r="R162" s="51">
        <v>2502.0790400000001</v>
      </c>
      <c r="S162" s="90">
        <f t="shared" si="18"/>
        <v>31187.311120000002</v>
      </c>
      <c r="T162" s="90">
        <f t="shared" si="20"/>
        <v>1520.6888799999979</v>
      </c>
      <c r="U162" s="91">
        <f t="shared" si="22"/>
        <v>0.95350712730830389</v>
      </c>
    </row>
    <row r="163" spans="1:21" s="92" customFormat="1" ht="15.45" customHeight="1" x14ac:dyDescent="0.3">
      <c r="A163" s="85" t="s">
        <v>112</v>
      </c>
      <c r="B163" s="88" t="s">
        <v>1</v>
      </c>
      <c r="C163" s="88" t="s">
        <v>63</v>
      </c>
      <c r="D163" s="87" t="s">
        <v>87</v>
      </c>
      <c r="E163" s="88" t="s">
        <v>26</v>
      </c>
      <c r="F163" s="51">
        <v>37632.898000000001</v>
      </c>
      <c r="G163" s="51">
        <v>1479.30782</v>
      </c>
      <c r="H163" s="51">
        <v>1950.0501000000011</v>
      </c>
      <c r="I163" s="51">
        <v>1887.9231</v>
      </c>
      <c r="J163" s="51">
        <v>1134.25152</v>
      </c>
      <c r="K163" s="51">
        <v>1603.9287200000001</v>
      </c>
      <c r="L163" s="51">
        <v>2445.947720000001</v>
      </c>
      <c r="M163" s="51">
        <v>2202.5013600000002</v>
      </c>
      <c r="N163" s="51">
        <v>1197.976620000001</v>
      </c>
      <c r="O163" s="51">
        <v>2165.40708</v>
      </c>
      <c r="P163" s="51">
        <v>2231.31738</v>
      </c>
      <c r="Q163" s="51">
        <v>9492.9654200000023</v>
      </c>
      <c r="R163" s="51">
        <v>7766.7541000000019</v>
      </c>
      <c r="S163" s="90">
        <f t="shared" ref="S163:S229" si="23">SUM(G163:R163)</f>
        <v>35558.330940000014</v>
      </c>
      <c r="T163" s="90">
        <f t="shared" si="20"/>
        <v>2074.5670599999867</v>
      </c>
      <c r="U163" s="91">
        <f t="shared" si="22"/>
        <v>0.94487357683694762</v>
      </c>
    </row>
    <row r="164" spans="1:21" s="92" customFormat="1" ht="15.45" customHeight="1" x14ac:dyDescent="0.3">
      <c r="A164" s="85" t="s">
        <v>112</v>
      </c>
      <c r="B164" s="88" t="s">
        <v>1</v>
      </c>
      <c r="C164" s="88" t="s">
        <v>63</v>
      </c>
      <c r="D164" s="87" t="s">
        <v>88</v>
      </c>
      <c r="E164" s="88" t="s">
        <v>27</v>
      </c>
      <c r="F164" s="51">
        <v>87514.479999999981</v>
      </c>
      <c r="G164" s="51">
        <v>4939.6126800000002</v>
      </c>
      <c r="H164" s="51">
        <v>4523.0578599999981</v>
      </c>
      <c r="I164" s="51">
        <v>14245.234479999999</v>
      </c>
      <c r="J164" s="51">
        <v>5636.4755400000013</v>
      </c>
      <c r="K164" s="51">
        <v>6364.9610200000006</v>
      </c>
      <c r="L164" s="51">
        <v>5567.0334399999983</v>
      </c>
      <c r="M164" s="51">
        <v>7475.9670799999994</v>
      </c>
      <c r="N164" s="51">
        <v>6296.1982000000007</v>
      </c>
      <c r="O164" s="51">
        <v>12418.450740000009</v>
      </c>
      <c r="P164" s="51">
        <v>7229.1605600000003</v>
      </c>
      <c r="Q164" s="51">
        <v>7592.025340000002</v>
      </c>
      <c r="R164" s="51">
        <v>5537.7543200000018</v>
      </c>
      <c r="S164" s="90">
        <f t="shared" si="23"/>
        <v>87825.931260000027</v>
      </c>
      <c r="T164" s="90">
        <f t="shared" si="20"/>
        <v>-311.45126000004529</v>
      </c>
      <c r="U164" s="91">
        <f t="shared" si="22"/>
        <v>1.0035588540319276</v>
      </c>
    </row>
    <row r="165" spans="1:21" s="92" customFormat="1" ht="15.45" customHeight="1" x14ac:dyDescent="0.3">
      <c r="A165" s="85" t="s">
        <v>112</v>
      </c>
      <c r="B165" s="88" t="s">
        <v>1</v>
      </c>
      <c r="C165" s="88" t="s">
        <v>63</v>
      </c>
      <c r="D165" s="87" t="s">
        <v>89</v>
      </c>
      <c r="E165" s="88" t="s">
        <v>28</v>
      </c>
      <c r="F165" s="51">
        <v>29315.180000000011</v>
      </c>
      <c r="G165" s="51">
        <v>340.21780000000001</v>
      </c>
      <c r="H165" s="51">
        <v>215.79130000000001</v>
      </c>
      <c r="I165" s="51">
        <v>220.53128000000001</v>
      </c>
      <c r="J165" s="51">
        <v>204.26808</v>
      </c>
      <c r="K165" s="51">
        <v>999.54296000000022</v>
      </c>
      <c r="L165" s="51">
        <v>316.73108000000002</v>
      </c>
      <c r="M165" s="51">
        <v>188.15732</v>
      </c>
      <c r="N165" s="51">
        <v>478.42917999999997</v>
      </c>
      <c r="O165" s="51">
        <v>659.65092000000016</v>
      </c>
      <c r="P165" s="51">
        <v>1086.30828</v>
      </c>
      <c r="Q165" s="51">
        <v>8852.8330199999982</v>
      </c>
      <c r="R165" s="51">
        <v>17848.84828000002</v>
      </c>
      <c r="S165" s="90">
        <f t="shared" si="23"/>
        <v>31411.309500000018</v>
      </c>
      <c r="T165" s="90">
        <f t="shared" si="20"/>
        <v>-2096.1295000000064</v>
      </c>
      <c r="U165" s="91">
        <f t="shared" si="22"/>
        <v>1.071503210964422</v>
      </c>
    </row>
    <row r="166" spans="1:21" s="92" customFormat="1" ht="15.45" customHeight="1" x14ac:dyDescent="0.3">
      <c r="A166" s="85" t="s">
        <v>112</v>
      </c>
      <c r="B166" s="88" t="s">
        <v>1</v>
      </c>
      <c r="C166" s="88" t="s">
        <v>63</v>
      </c>
      <c r="D166" s="87" t="s">
        <v>90</v>
      </c>
      <c r="E166" s="88" t="s">
        <v>29</v>
      </c>
      <c r="F166" s="51">
        <v>61929.774000000019</v>
      </c>
      <c r="G166" s="51">
        <v>2554.5676800000001</v>
      </c>
      <c r="H166" s="51">
        <v>2663.8774800000001</v>
      </c>
      <c r="I166" s="51">
        <v>3203.2132799999999</v>
      </c>
      <c r="J166" s="51">
        <v>4075.4752400000002</v>
      </c>
      <c r="K166" s="51">
        <v>7408.184100000004</v>
      </c>
      <c r="L166" s="51">
        <v>4857.9774400000006</v>
      </c>
      <c r="M166" s="51">
        <v>7394.2792800000052</v>
      </c>
      <c r="N166" s="51">
        <v>6410.1917399999984</v>
      </c>
      <c r="O166" s="51">
        <v>6850.9206400000039</v>
      </c>
      <c r="P166" s="51">
        <v>5622.8091200000044</v>
      </c>
      <c r="Q166" s="51">
        <v>6531.0830000000014</v>
      </c>
      <c r="R166" s="51">
        <v>5159.6048999999985</v>
      </c>
      <c r="S166" s="90">
        <f t="shared" si="23"/>
        <v>62732.183900000018</v>
      </c>
      <c r="T166" s="90">
        <f t="shared" si="20"/>
        <v>-802.40989999999874</v>
      </c>
      <c r="U166" s="91">
        <f t="shared" si="22"/>
        <v>1.0129567710032334</v>
      </c>
    </row>
    <row r="167" spans="1:21" s="92" customFormat="1" ht="15.45" customHeight="1" x14ac:dyDescent="0.3">
      <c r="A167" s="85" t="s">
        <v>112</v>
      </c>
      <c r="B167" s="88" t="s">
        <v>1</v>
      </c>
      <c r="C167" s="88" t="s">
        <v>63</v>
      </c>
      <c r="D167" s="87" t="s">
        <v>91</v>
      </c>
      <c r="E167" s="88" t="s">
        <v>30</v>
      </c>
      <c r="F167" s="51">
        <v>5814</v>
      </c>
      <c r="G167" s="51">
        <v>672.1755800000002</v>
      </c>
      <c r="H167" s="51">
        <v>420.97474000000011</v>
      </c>
      <c r="I167" s="51">
        <v>73.265920000000023</v>
      </c>
      <c r="J167" s="51">
        <v>52.015920000000001</v>
      </c>
      <c r="K167" s="51">
        <v>152.27376000000001</v>
      </c>
      <c r="L167" s="51">
        <v>3151.515080000001</v>
      </c>
      <c r="M167" s="51">
        <v>121.24808</v>
      </c>
      <c r="N167" s="51">
        <v>16.881679999999999</v>
      </c>
      <c r="O167" s="51">
        <v>0</v>
      </c>
      <c r="P167" s="51">
        <v>10.029999999999999</v>
      </c>
      <c r="Q167" s="51">
        <v>981.33690000000013</v>
      </c>
      <c r="R167" s="51">
        <v>147.87381999999999</v>
      </c>
      <c r="S167" s="90">
        <f t="shared" si="23"/>
        <v>5799.5914800000019</v>
      </c>
      <c r="T167" s="90">
        <f t="shared" si="20"/>
        <v>14.408519999998134</v>
      </c>
      <c r="U167" s="91">
        <f t="shared" si="22"/>
        <v>0.99752175438596524</v>
      </c>
    </row>
    <row r="168" spans="1:21" s="92" customFormat="1" ht="15.45" customHeight="1" x14ac:dyDescent="0.3">
      <c r="A168" s="85" t="s">
        <v>112</v>
      </c>
      <c r="B168" s="88" t="s">
        <v>1</v>
      </c>
      <c r="C168" s="88" t="s">
        <v>63</v>
      </c>
      <c r="D168" s="87" t="s">
        <v>92</v>
      </c>
      <c r="E168" s="88" t="s">
        <v>31</v>
      </c>
      <c r="F168" s="51">
        <v>2690.7600000000011</v>
      </c>
      <c r="G168" s="51">
        <v>14.756</v>
      </c>
      <c r="H168" s="51">
        <v>29.253600000000009</v>
      </c>
      <c r="I168" s="51">
        <v>15.8423</v>
      </c>
      <c r="J168" s="51">
        <v>26.107580000000009</v>
      </c>
      <c r="K168" s="51">
        <v>69.263100000000009</v>
      </c>
      <c r="L168" s="51">
        <v>41.248120000000007</v>
      </c>
      <c r="M168" s="51">
        <v>0.87618000000000007</v>
      </c>
      <c r="N168" s="51">
        <v>226.35534000000001</v>
      </c>
      <c r="O168" s="51">
        <v>76.190260000000023</v>
      </c>
      <c r="P168" s="51">
        <v>1042.9874</v>
      </c>
      <c r="Q168" s="51">
        <v>763.90656000000024</v>
      </c>
      <c r="R168" s="51">
        <v>1389.546</v>
      </c>
      <c r="S168" s="90">
        <f t="shared" si="23"/>
        <v>3696.3324400000001</v>
      </c>
      <c r="T168" s="90">
        <f t="shared" si="20"/>
        <v>-1005.572439999999</v>
      </c>
      <c r="U168" s="91">
        <f t="shared" si="22"/>
        <v>1.3737131665403077</v>
      </c>
    </row>
    <row r="169" spans="1:21" s="92" customFormat="1" ht="15.45" customHeight="1" x14ac:dyDescent="0.3">
      <c r="A169" s="85" t="s">
        <v>112</v>
      </c>
      <c r="B169" s="88" t="s">
        <v>1</v>
      </c>
      <c r="C169" s="88" t="s">
        <v>63</v>
      </c>
      <c r="D169" s="87" t="s">
        <v>93</v>
      </c>
      <c r="E169" s="88" t="s">
        <v>94</v>
      </c>
      <c r="F169" s="51">
        <v>22198.39000000001</v>
      </c>
      <c r="G169" s="51">
        <v>338.41082</v>
      </c>
      <c r="H169" s="51">
        <v>2224.3349600000001</v>
      </c>
      <c r="I169" s="51">
        <v>1683.10886</v>
      </c>
      <c r="J169" s="51">
        <v>594.80025999999998</v>
      </c>
      <c r="K169" s="51">
        <v>2203.7447000000002</v>
      </c>
      <c r="L169" s="51">
        <v>2474.3584599999999</v>
      </c>
      <c r="M169" s="51">
        <v>648.38483999999994</v>
      </c>
      <c r="N169" s="51">
        <v>78.491180000000014</v>
      </c>
      <c r="O169" s="51">
        <v>4600.6979999999994</v>
      </c>
      <c r="P169" s="51">
        <v>1578.42652</v>
      </c>
      <c r="Q169" s="51">
        <v>619.76147999999989</v>
      </c>
      <c r="R169" s="51">
        <v>1126.50278</v>
      </c>
      <c r="S169" s="90">
        <f t="shared" si="23"/>
        <v>18171.022860000001</v>
      </c>
      <c r="T169" s="90">
        <f t="shared" si="20"/>
        <v>4027.3671400000094</v>
      </c>
      <c r="U169" s="91">
        <f t="shared" si="22"/>
        <v>0.81857390828794308</v>
      </c>
    </row>
    <row r="170" spans="1:21" s="92" customFormat="1" ht="15.45" customHeight="1" x14ac:dyDescent="0.3">
      <c r="A170" s="85" t="s">
        <v>112</v>
      </c>
      <c r="B170" s="88" t="s">
        <v>1</v>
      </c>
      <c r="C170" s="88" t="s">
        <v>63</v>
      </c>
      <c r="D170" s="87" t="s">
        <v>95</v>
      </c>
      <c r="E170" s="88" t="s">
        <v>32</v>
      </c>
      <c r="F170" s="51">
        <v>725.22</v>
      </c>
      <c r="G170" s="51">
        <v>24.117740000000001</v>
      </c>
      <c r="H170" s="51">
        <v>46.587040000000002</v>
      </c>
      <c r="I170" s="51">
        <v>16.459399999999999</v>
      </c>
      <c r="J170" s="51">
        <v>22.914300000000001</v>
      </c>
      <c r="K170" s="51">
        <v>21.59</v>
      </c>
      <c r="L170" s="51">
        <v>52.421199999999999</v>
      </c>
      <c r="M170" s="51">
        <v>53.730839999999993</v>
      </c>
      <c r="N170" s="51">
        <v>14.444900000000001</v>
      </c>
      <c r="O170" s="51">
        <v>37.412599999999998</v>
      </c>
      <c r="P170" s="51">
        <v>70.396660000000026</v>
      </c>
      <c r="Q170" s="51">
        <v>90.899000000000015</v>
      </c>
      <c r="R170" s="51">
        <v>426.90400000000011</v>
      </c>
      <c r="S170" s="90">
        <f t="shared" si="23"/>
        <v>877.87768000000005</v>
      </c>
      <c r="T170" s="90">
        <f t="shared" si="20"/>
        <v>-152.65768000000003</v>
      </c>
      <c r="U170" s="91">
        <f t="shared" si="22"/>
        <v>1.2104984418521276</v>
      </c>
    </row>
    <row r="171" spans="1:21" s="92" customFormat="1" ht="15.45" customHeight="1" x14ac:dyDescent="0.3">
      <c r="A171" s="85" t="s">
        <v>112</v>
      </c>
      <c r="B171" s="88" t="s">
        <v>1</v>
      </c>
      <c r="C171" s="88" t="s">
        <v>63</v>
      </c>
      <c r="D171" s="87" t="s">
        <v>96</v>
      </c>
      <c r="E171" s="88" t="s">
        <v>33</v>
      </c>
      <c r="F171" s="51">
        <v>25094.171999999999</v>
      </c>
      <c r="G171" s="51">
        <v>1768.8624</v>
      </c>
      <c r="H171" s="51">
        <v>1984.198560000001</v>
      </c>
      <c r="I171" s="51">
        <v>2316.8891199999998</v>
      </c>
      <c r="J171" s="51">
        <v>1974.75728</v>
      </c>
      <c r="K171" s="51">
        <v>2148.8134599999998</v>
      </c>
      <c r="L171" s="51">
        <v>2469.662200000002</v>
      </c>
      <c r="M171" s="51">
        <v>2098.7515600000002</v>
      </c>
      <c r="N171" s="51">
        <v>1788.1286399999999</v>
      </c>
      <c r="O171" s="51">
        <v>2424.4671199999989</v>
      </c>
      <c r="P171" s="51">
        <v>2711.736400000002</v>
      </c>
      <c r="Q171" s="51">
        <v>1642.8426599999989</v>
      </c>
      <c r="R171" s="51">
        <v>1585.7686199999989</v>
      </c>
      <c r="S171" s="90">
        <f t="shared" si="23"/>
        <v>24914.87802</v>
      </c>
      <c r="T171" s="90">
        <f t="shared" si="20"/>
        <v>179.29397999999856</v>
      </c>
      <c r="U171" s="91">
        <f t="shared" si="22"/>
        <v>0.99285515457533335</v>
      </c>
    </row>
    <row r="172" spans="1:21" s="92" customFormat="1" ht="15.45" customHeight="1" x14ac:dyDescent="0.3">
      <c r="A172" s="85" t="s">
        <v>112</v>
      </c>
      <c r="B172" s="88" t="s">
        <v>1</v>
      </c>
      <c r="C172" s="88" t="s">
        <v>63</v>
      </c>
      <c r="D172" s="87" t="s">
        <v>97</v>
      </c>
      <c r="E172" s="88" t="s">
        <v>98</v>
      </c>
      <c r="F172" s="51">
        <v>2083.1799999999989</v>
      </c>
      <c r="G172" s="51">
        <v>103.79894</v>
      </c>
      <c r="H172" s="51">
        <v>20.506420000000009</v>
      </c>
      <c r="I172" s="51">
        <v>37.323880000000003</v>
      </c>
      <c r="J172" s="51">
        <v>675.16791999999964</v>
      </c>
      <c r="K172" s="51">
        <v>29.844100000000001</v>
      </c>
      <c r="L172" s="51">
        <v>128.73929999999999</v>
      </c>
      <c r="M172" s="51">
        <v>25.669879999999999</v>
      </c>
      <c r="N172" s="51">
        <v>15.53426</v>
      </c>
      <c r="O172" s="51">
        <v>51.68160000000001</v>
      </c>
      <c r="P172" s="51">
        <v>641.65106000000026</v>
      </c>
      <c r="Q172" s="51">
        <v>171.54295999999999</v>
      </c>
      <c r="R172" s="51">
        <v>164.92403999999999</v>
      </c>
      <c r="S172" s="90">
        <f t="shared" si="23"/>
        <v>2066.38436</v>
      </c>
      <c r="T172" s="90">
        <f t="shared" si="20"/>
        <v>16.795639999998912</v>
      </c>
      <c r="U172" s="91">
        <f t="shared" si="22"/>
        <v>0.99193749939995635</v>
      </c>
    </row>
    <row r="173" spans="1:21" s="97" customFormat="1" ht="15.45" customHeight="1" x14ac:dyDescent="0.3">
      <c r="A173" s="78" t="s">
        <v>113</v>
      </c>
      <c r="B173" s="79" t="s">
        <v>62</v>
      </c>
      <c r="C173" s="94"/>
      <c r="D173" s="79"/>
      <c r="E173" s="94"/>
      <c r="F173" s="81">
        <f t="shared" ref="F173:R173" si="24">SUM(F174:F199)</f>
        <v>9867993.8085710444</v>
      </c>
      <c r="G173" s="81">
        <f t="shared" si="24"/>
        <v>575086.21899999969</v>
      </c>
      <c r="H173" s="81">
        <f t="shared" si="24"/>
        <v>621340.49899999984</v>
      </c>
      <c r="I173" s="81">
        <f t="shared" si="24"/>
        <v>768257.2272458527</v>
      </c>
      <c r="J173" s="81">
        <f t="shared" si="24"/>
        <v>749643.22925000021</v>
      </c>
      <c r="K173" s="81">
        <f t="shared" si="24"/>
        <v>849758.62135845807</v>
      </c>
      <c r="L173" s="81">
        <f t="shared" si="24"/>
        <v>768721.12502527516</v>
      </c>
      <c r="M173" s="81">
        <f t="shared" si="24"/>
        <v>623352.97700252617</v>
      </c>
      <c r="N173" s="81">
        <f t="shared" si="24"/>
        <v>736716.53581853595</v>
      </c>
      <c r="O173" s="81">
        <f t="shared" si="24"/>
        <v>912725.07141300268</v>
      </c>
      <c r="P173" s="81">
        <f t="shared" si="24"/>
        <v>869225.76120866835</v>
      </c>
      <c r="Q173" s="81">
        <f t="shared" si="24"/>
        <v>947227.26051959093</v>
      </c>
      <c r="R173" s="81">
        <f t="shared" si="24"/>
        <v>1141736.5335441497</v>
      </c>
      <c r="S173" s="74">
        <f t="shared" si="23"/>
        <v>9563791.0603860579</v>
      </c>
      <c r="T173" s="74">
        <f t="shared" si="20"/>
        <v>304202.74818498641</v>
      </c>
      <c r="U173" s="76">
        <f t="shared" si="22"/>
        <v>0.96917278688189235</v>
      </c>
    </row>
    <row r="174" spans="1:21" s="92" customFormat="1" ht="15.45" customHeight="1" x14ac:dyDescent="0.3">
      <c r="A174" s="85" t="s">
        <v>113</v>
      </c>
      <c r="B174" s="86" t="s">
        <v>0</v>
      </c>
      <c r="C174" s="88" t="s">
        <v>63</v>
      </c>
      <c r="D174" s="87" t="s">
        <v>64</v>
      </c>
      <c r="E174" s="86" t="s">
        <v>19</v>
      </c>
      <c r="F174" s="51">
        <v>395242.10000000009</v>
      </c>
      <c r="G174" s="51">
        <v>0</v>
      </c>
      <c r="H174" s="51">
        <v>0</v>
      </c>
      <c r="I174" s="51">
        <v>6552.8430000000008</v>
      </c>
      <c r="J174" s="51">
        <v>88599.967500000013</v>
      </c>
      <c r="K174" s="51">
        <v>0</v>
      </c>
      <c r="L174" s="51">
        <v>30702.476750000009</v>
      </c>
      <c r="M174" s="51">
        <v>0</v>
      </c>
      <c r="N174" s="51">
        <v>5218.1717500000004</v>
      </c>
      <c r="O174" s="51">
        <v>41962.137250000007</v>
      </c>
      <c r="P174" s="51">
        <v>47008.775000000009</v>
      </c>
      <c r="Q174" s="51">
        <v>0</v>
      </c>
      <c r="R174" s="51">
        <v>71426.608000000007</v>
      </c>
      <c r="S174" s="90">
        <f t="shared" si="23"/>
        <v>291470.97925000003</v>
      </c>
      <c r="T174" s="90">
        <f t="shared" si="20"/>
        <v>103771.12075000006</v>
      </c>
      <c r="U174" s="91">
        <f t="shared" si="22"/>
        <v>0.73744922226149479</v>
      </c>
    </row>
    <row r="175" spans="1:21" s="92" customFormat="1" ht="15.45" customHeight="1" x14ac:dyDescent="0.3">
      <c r="A175" s="85" t="s">
        <v>113</v>
      </c>
      <c r="B175" s="86" t="s">
        <v>0</v>
      </c>
      <c r="C175" s="88" t="s">
        <v>63</v>
      </c>
      <c r="D175" s="87" t="s">
        <v>65</v>
      </c>
      <c r="E175" s="87" t="s">
        <v>20</v>
      </c>
      <c r="F175" s="51">
        <v>25856.875</v>
      </c>
      <c r="G175" s="51">
        <v>0</v>
      </c>
      <c r="H175" s="51">
        <v>0</v>
      </c>
      <c r="I175" s="51">
        <v>0</v>
      </c>
      <c r="J175" s="51">
        <v>0</v>
      </c>
      <c r="K175" s="51">
        <v>12529.583000000001</v>
      </c>
      <c r="L175" s="51">
        <v>0</v>
      </c>
      <c r="M175" s="51">
        <v>13327.402</v>
      </c>
      <c r="N175" s="51">
        <v>0</v>
      </c>
      <c r="O175" s="51">
        <v>0</v>
      </c>
      <c r="P175" s="51">
        <v>0</v>
      </c>
      <c r="Q175" s="51">
        <v>0</v>
      </c>
      <c r="R175" s="51">
        <v>0</v>
      </c>
      <c r="S175" s="90">
        <f t="shared" si="23"/>
        <v>25856.985000000001</v>
      </c>
      <c r="T175" s="90">
        <f t="shared" si="20"/>
        <v>-0.11000000000058208</v>
      </c>
      <c r="U175" s="91">
        <f t="shared" si="22"/>
        <v>1.0000042541877161</v>
      </c>
    </row>
    <row r="176" spans="1:21" s="92" customFormat="1" ht="15.45" customHeight="1" x14ac:dyDescent="0.3">
      <c r="A176" s="85" t="s">
        <v>113</v>
      </c>
      <c r="B176" s="86" t="s">
        <v>0</v>
      </c>
      <c r="C176" s="88" t="s">
        <v>63</v>
      </c>
      <c r="D176" s="87">
        <v>1551</v>
      </c>
      <c r="E176" s="87" t="s">
        <v>66</v>
      </c>
      <c r="F176" s="51">
        <v>462207.77247104282</v>
      </c>
      <c r="G176" s="51">
        <v>0</v>
      </c>
      <c r="H176" s="51">
        <v>0</v>
      </c>
      <c r="I176" s="51">
        <v>51862.231995852941</v>
      </c>
      <c r="J176" s="51">
        <v>0</v>
      </c>
      <c r="K176" s="51">
        <v>38336.608108458029</v>
      </c>
      <c r="L176" s="51">
        <v>20327.043025274841</v>
      </c>
      <c r="M176" s="51">
        <v>24448.10625252637</v>
      </c>
      <c r="N176" s="51">
        <v>56856.836818535703</v>
      </c>
      <c r="O176" s="51">
        <v>72934.381413002484</v>
      </c>
      <c r="P176" s="51">
        <v>46182.56270866844</v>
      </c>
      <c r="Q176" s="51">
        <v>36019.030519590793</v>
      </c>
      <c r="R176" s="51">
        <v>57096.506294149411</v>
      </c>
      <c r="S176" s="90">
        <f t="shared" si="23"/>
        <v>404063.30713605892</v>
      </c>
      <c r="T176" s="90">
        <f t="shared" si="20"/>
        <v>58144.465334983892</v>
      </c>
      <c r="U176" s="91">
        <f t="shared" si="22"/>
        <v>0.87420275296511452</v>
      </c>
    </row>
    <row r="177" spans="1:21" s="92" customFormat="1" ht="15.45" customHeight="1" x14ac:dyDescent="0.3">
      <c r="A177" s="85" t="s">
        <v>113</v>
      </c>
      <c r="B177" s="86" t="s">
        <v>0</v>
      </c>
      <c r="C177" s="88" t="s">
        <v>63</v>
      </c>
      <c r="D177" s="87">
        <v>1560</v>
      </c>
      <c r="E177" s="87" t="s">
        <v>38</v>
      </c>
      <c r="F177" s="51">
        <v>63360.55</v>
      </c>
      <c r="G177" s="51">
        <v>3531.594000000001</v>
      </c>
      <c r="H177" s="51">
        <v>0</v>
      </c>
      <c r="I177" s="51">
        <v>0</v>
      </c>
      <c r="J177" s="51">
        <v>7850.7000000000007</v>
      </c>
      <c r="K177" s="51">
        <v>1691.9265</v>
      </c>
      <c r="L177" s="51">
        <v>13057.242</v>
      </c>
      <c r="M177" s="51">
        <v>8744.8075000000008</v>
      </c>
      <c r="N177" s="51">
        <v>6683.1600000000008</v>
      </c>
      <c r="O177" s="51">
        <v>9185.7562500000022</v>
      </c>
      <c r="P177" s="51">
        <v>5844.4100000000008</v>
      </c>
      <c r="Q177" s="51">
        <v>6771.2287500000011</v>
      </c>
      <c r="R177" s="51">
        <v>0</v>
      </c>
      <c r="S177" s="90">
        <f t="shared" si="23"/>
        <v>63360.825000000019</v>
      </c>
      <c r="T177" s="90">
        <f t="shared" si="20"/>
        <v>-0.27500000001600711</v>
      </c>
      <c r="U177" s="91">
        <f t="shared" si="22"/>
        <v>1.0000043402401024</v>
      </c>
    </row>
    <row r="178" spans="1:21" s="92" customFormat="1" ht="15.45" customHeight="1" x14ac:dyDescent="0.3">
      <c r="A178" s="85" t="s">
        <v>113</v>
      </c>
      <c r="B178" s="88" t="s">
        <v>1</v>
      </c>
      <c r="C178" s="88" t="s">
        <v>63</v>
      </c>
      <c r="D178" s="87" t="s">
        <v>68</v>
      </c>
      <c r="E178" s="87" t="s">
        <v>69</v>
      </c>
      <c r="F178" s="51">
        <v>1378420.7</v>
      </c>
      <c r="G178" s="51">
        <v>94373.866250000006</v>
      </c>
      <c r="H178" s="51">
        <v>99254.43299999999</v>
      </c>
      <c r="I178" s="51">
        <v>103979.27425</v>
      </c>
      <c r="J178" s="51">
        <v>107713.69500000001</v>
      </c>
      <c r="K178" s="51">
        <v>112394.11900000001</v>
      </c>
      <c r="L178" s="51">
        <v>114930.22500000001</v>
      </c>
      <c r="M178" s="51">
        <v>113293.62149999999</v>
      </c>
      <c r="N178" s="51">
        <v>116137.91825</v>
      </c>
      <c r="O178" s="51">
        <v>119961.72525</v>
      </c>
      <c r="P178" s="51">
        <v>122205.78449999999</v>
      </c>
      <c r="Q178" s="51">
        <v>125361.4365000001</v>
      </c>
      <c r="R178" s="51">
        <v>126176.10475</v>
      </c>
      <c r="S178" s="90">
        <f t="shared" si="23"/>
        <v>1355782.20325</v>
      </c>
      <c r="T178" s="90">
        <f t="shared" si="20"/>
        <v>22638.496749999933</v>
      </c>
      <c r="U178" s="91">
        <f t="shared" si="22"/>
        <v>0.98357649681987513</v>
      </c>
    </row>
    <row r="179" spans="1:21" s="92" customFormat="1" ht="15.45" customHeight="1" x14ac:dyDescent="0.3">
      <c r="A179" s="85" t="s">
        <v>113</v>
      </c>
      <c r="B179" s="88" t="s">
        <v>1</v>
      </c>
      <c r="C179" s="88" t="s">
        <v>63</v>
      </c>
      <c r="D179" s="87" t="s">
        <v>70</v>
      </c>
      <c r="E179" s="87" t="s">
        <v>71</v>
      </c>
      <c r="F179" s="51">
        <v>1763315.95</v>
      </c>
      <c r="G179" s="51">
        <v>132525.2115</v>
      </c>
      <c r="H179" s="51">
        <v>139132.378</v>
      </c>
      <c r="I179" s="51">
        <v>140618.6925</v>
      </c>
      <c r="J179" s="51">
        <v>146959.05674999999</v>
      </c>
      <c r="K179" s="51">
        <v>152814.31275000001</v>
      </c>
      <c r="L179" s="51">
        <v>151863.02725000001</v>
      </c>
      <c r="M179" s="51">
        <v>143240.24</v>
      </c>
      <c r="N179" s="51">
        <v>145253.76800000001</v>
      </c>
      <c r="O179" s="51">
        <v>144485.12925</v>
      </c>
      <c r="P179" s="51">
        <v>142258.61374999999</v>
      </c>
      <c r="Q179" s="51">
        <v>148373.35699999999</v>
      </c>
      <c r="R179" s="51">
        <v>141312.8475</v>
      </c>
      <c r="S179" s="90">
        <f t="shared" si="23"/>
        <v>1728836.6342500001</v>
      </c>
      <c r="T179" s="90">
        <f t="shared" si="20"/>
        <v>34479.315749999834</v>
      </c>
      <c r="U179" s="91">
        <f t="shared" si="22"/>
        <v>0.98044632004264476</v>
      </c>
    </row>
    <row r="180" spans="1:21" s="92" customFormat="1" ht="15.45" customHeight="1" x14ac:dyDescent="0.3">
      <c r="A180" s="85" t="s">
        <v>113</v>
      </c>
      <c r="B180" s="88" t="s">
        <v>1</v>
      </c>
      <c r="C180" s="88" t="s">
        <v>63</v>
      </c>
      <c r="D180" s="87" t="s">
        <v>72</v>
      </c>
      <c r="E180" s="87" t="s">
        <v>73</v>
      </c>
      <c r="F180" s="51">
        <v>147284.70000000001</v>
      </c>
      <c r="G180" s="51">
        <v>6377.2000000000007</v>
      </c>
      <c r="H180" s="51">
        <v>7676.25</v>
      </c>
      <c r="I180" s="51">
        <v>7162.6000000000022</v>
      </c>
      <c r="J180" s="51">
        <v>8387.7375000000029</v>
      </c>
      <c r="K180" s="51">
        <v>12084.075000000001</v>
      </c>
      <c r="L180" s="51">
        <v>21503.3</v>
      </c>
      <c r="M180" s="51">
        <v>8632.25</v>
      </c>
      <c r="N180" s="51">
        <v>9664.9185000000016</v>
      </c>
      <c r="O180" s="51">
        <v>20154.384999999998</v>
      </c>
      <c r="P180" s="51">
        <v>17551.400000000001</v>
      </c>
      <c r="Q180" s="51">
        <v>16553.150000000001</v>
      </c>
      <c r="R180" s="51">
        <v>9220.7050000000017</v>
      </c>
      <c r="S180" s="90">
        <f t="shared" si="23"/>
        <v>144967.97100000002</v>
      </c>
      <c r="T180" s="90">
        <f t="shared" si="20"/>
        <v>2316.7289999999921</v>
      </c>
      <c r="U180" s="91">
        <f t="shared" si="22"/>
        <v>0.98427040283206613</v>
      </c>
    </row>
    <row r="181" spans="1:21" s="92" customFormat="1" ht="15.45" customHeight="1" x14ac:dyDescent="0.3">
      <c r="A181" s="85" t="s">
        <v>113</v>
      </c>
      <c r="B181" s="88" t="s">
        <v>1</v>
      </c>
      <c r="C181" s="88" t="s">
        <v>63</v>
      </c>
      <c r="D181" s="87" t="s">
        <v>74</v>
      </c>
      <c r="E181" s="87" t="s">
        <v>75</v>
      </c>
      <c r="F181" s="51">
        <v>193875.05</v>
      </c>
      <c r="G181" s="51">
        <v>776.32500000000005</v>
      </c>
      <c r="H181" s="51">
        <v>1547.125</v>
      </c>
      <c r="I181" s="51">
        <v>616.82500000000016</v>
      </c>
      <c r="J181" s="51">
        <v>8787.0749999999989</v>
      </c>
      <c r="K181" s="51">
        <v>49975.75</v>
      </c>
      <c r="L181" s="51">
        <v>3881.625</v>
      </c>
      <c r="M181" s="51">
        <v>1218.905</v>
      </c>
      <c r="N181" s="51">
        <v>4946.4129999999996</v>
      </c>
      <c r="O181" s="51">
        <v>5219.7750000000005</v>
      </c>
      <c r="P181" s="51">
        <v>37718.738749999997</v>
      </c>
      <c r="Q181" s="51">
        <v>12275.491249999999</v>
      </c>
      <c r="R181" s="51">
        <v>14078.79</v>
      </c>
      <c r="S181" s="90">
        <f t="shared" si="23"/>
        <v>141042.83799999999</v>
      </c>
      <c r="T181" s="90">
        <f t="shared" si="20"/>
        <v>52832.212</v>
      </c>
      <c r="U181" s="91">
        <f t="shared" si="22"/>
        <v>0.72749349645557793</v>
      </c>
    </row>
    <row r="182" spans="1:21" s="92" customFormat="1" ht="15.45" customHeight="1" x14ac:dyDescent="0.3">
      <c r="A182" s="85" t="s">
        <v>113</v>
      </c>
      <c r="B182" s="88" t="s">
        <v>1</v>
      </c>
      <c r="C182" s="88" t="s">
        <v>63</v>
      </c>
      <c r="D182" s="87" t="s">
        <v>76</v>
      </c>
      <c r="E182" s="87" t="s">
        <v>21</v>
      </c>
      <c r="F182" s="51">
        <v>16602.5</v>
      </c>
      <c r="G182" s="51">
        <v>1434.367</v>
      </c>
      <c r="H182" s="51">
        <v>708.66050000000018</v>
      </c>
      <c r="I182" s="51">
        <v>926.65575000000035</v>
      </c>
      <c r="J182" s="51">
        <v>474.17149999999998</v>
      </c>
      <c r="K182" s="51">
        <v>178.47624999999999</v>
      </c>
      <c r="L182" s="51">
        <v>1098.60025</v>
      </c>
      <c r="M182" s="51">
        <v>110.506</v>
      </c>
      <c r="N182" s="51">
        <v>513.90350000000001</v>
      </c>
      <c r="O182" s="51">
        <v>746.64125000000013</v>
      </c>
      <c r="P182" s="51">
        <v>2397.0814999999998</v>
      </c>
      <c r="Q182" s="51">
        <v>2297.2179999999998</v>
      </c>
      <c r="R182" s="51">
        <v>3188.8164999999999</v>
      </c>
      <c r="S182" s="90">
        <f t="shared" si="23"/>
        <v>14075.098000000002</v>
      </c>
      <c r="T182" s="90">
        <f t="shared" si="20"/>
        <v>2527.4019999999982</v>
      </c>
      <c r="U182" s="91">
        <f t="shared" si="22"/>
        <v>0.84776979370576733</v>
      </c>
    </row>
    <row r="183" spans="1:21" s="92" customFormat="1" ht="15.45" customHeight="1" x14ac:dyDescent="0.3">
      <c r="A183" s="85" t="s">
        <v>113</v>
      </c>
      <c r="B183" s="88" t="s">
        <v>1</v>
      </c>
      <c r="C183" s="88" t="s">
        <v>63</v>
      </c>
      <c r="D183" s="87" t="s">
        <v>77</v>
      </c>
      <c r="E183" s="87" t="s">
        <v>78</v>
      </c>
      <c r="F183" s="51">
        <v>1151418.4611</v>
      </c>
      <c r="G183" s="51">
        <v>80894.093999999983</v>
      </c>
      <c r="H183" s="51">
        <v>85299.125250000012</v>
      </c>
      <c r="I183" s="51">
        <v>86853.398000000045</v>
      </c>
      <c r="J183" s="51">
        <v>90467.527500000026</v>
      </c>
      <c r="K183" s="51">
        <v>95041.894500000024</v>
      </c>
      <c r="L183" s="51">
        <v>99179.525249999992</v>
      </c>
      <c r="M183" s="51">
        <v>90515.859000000011</v>
      </c>
      <c r="N183" s="51">
        <v>93014.947749999992</v>
      </c>
      <c r="O183" s="51">
        <v>97574.989500000025</v>
      </c>
      <c r="P183" s="51">
        <v>97979.648749999993</v>
      </c>
      <c r="Q183" s="51">
        <v>100557.2435000001</v>
      </c>
      <c r="R183" s="51">
        <v>97403.945000000022</v>
      </c>
      <c r="S183" s="90">
        <f t="shared" si="23"/>
        <v>1114782.1980000003</v>
      </c>
      <c r="T183" s="90">
        <f t="shared" si="20"/>
        <v>36636.263099999633</v>
      </c>
      <c r="U183" s="91">
        <f t="shared" si="22"/>
        <v>0.96818162610924319</v>
      </c>
    </row>
    <row r="184" spans="1:21" s="92" customFormat="1" ht="15.45" customHeight="1" x14ac:dyDescent="0.3">
      <c r="A184" s="85" t="s">
        <v>113</v>
      </c>
      <c r="B184" s="88" t="s">
        <v>1</v>
      </c>
      <c r="C184" s="88" t="s">
        <v>63</v>
      </c>
      <c r="D184" s="87" t="s">
        <v>79</v>
      </c>
      <c r="E184" s="87" t="s">
        <v>22</v>
      </c>
      <c r="F184" s="51">
        <v>291645</v>
      </c>
      <c r="G184" s="51">
        <v>22948.441999999999</v>
      </c>
      <c r="H184" s="51">
        <v>23350.48775</v>
      </c>
      <c r="I184" s="51">
        <v>23755.142500000009</v>
      </c>
      <c r="J184" s="51">
        <v>23912.604999999989</v>
      </c>
      <c r="K184" s="51">
        <v>20325.866999999998</v>
      </c>
      <c r="L184" s="51">
        <v>20347.074250000009</v>
      </c>
      <c r="M184" s="51">
        <v>12588.14675</v>
      </c>
      <c r="N184" s="51">
        <v>14815.2505</v>
      </c>
      <c r="O184" s="51">
        <v>23435.613249999999</v>
      </c>
      <c r="P184" s="51">
        <v>26715.228749999991</v>
      </c>
      <c r="Q184" s="51">
        <v>45458.172249999981</v>
      </c>
      <c r="R184" s="51">
        <v>39512.516750000003</v>
      </c>
      <c r="S184" s="90">
        <f t="shared" si="23"/>
        <v>297164.54674999992</v>
      </c>
      <c r="T184" s="90">
        <f t="shared" si="20"/>
        <v>-5519.5467499999213</v>
      </c>
      <c r="U184" s="91">
        <f t="shared" si="22"/>
        <v>1.0189255661849164</v>
      </c>
    </row>
    <row r="185" spans="1:21" s="92" customFormat="1" ht="15.45" customHeight="1" x14ac:dyDescent="0.3">
      <c r="A185" s="85" t="s">
        <v>113</v>
      </c>
      <c r="B185" s="88" t="s">
        <v>1</v>
      </c>
      <c r="C185" s="88" t="s">
        <v>63</v>
      </c>
      <c r="D185" s="87" t="s">
        <v>80</v>
      </c>
      <c r="E185" s="87" t="s">
        <v>23</v>
      </c>
      <c r="F185" s="51">
        <v>42168.5</v>
      </c>
      <c r="G185" s="51">
        <v>2873.8902499999999</v>
      </c>
      <c r="H185" s="51">
        <v>1278.32375</v>
      </c>
      <c r="I185" s="51">
        <v>435.20949999999999</v>
      </c>
      <c r="J185" s="51">
        <v>1757.4617499999999</v>
      </c>
      <c r="K185" s="51">
        <v>6292.3602500000025</v>
      </c>
      <c r="L185" s="51">
        <v>5393.9270000000006</v>
      </c>
      <c r="M185" s="51">
        <v>9215.2527499999997</v>
      </c>
      <c r="N185" s="51">
        <v>5489.6682500000006</v>
      </c>
      <c r="O185" s="51">
        <v>6504.379750000001</v>
      </c>
      <c r="P185" s="51">
        <v>6891.9922500000011</v>
      </c>
      <c r="Q185" s="51">
        <v>3337.45775</v>
      </c>
      <c r="R185" s="51">
        <v>771.87275000000022</v>
      </c>
      <c r="S185" s="90">
        <f t="shared" si="23"/>
        <v>50241.796000000009</v>
      </c>
      <c r="T185" s="90">
        <f t="shared" si="20"/>
        <v>-8073.2960000000094</v>
      </c>
      <c r="U185" s="91">
        <f t="shared" si="22"/>
        <v>1.191453241163428</v>
      </c>
    </row>
    <row r="186" spans="1:21" s="92" customFormat="1" ht="15.45" customHeight="1" x14ac:dyDescent="0.3">
      <c r="A186" s="85" t="s">
        <v>113</v>
      </c>
      <c r="B186" s="88" t="s">
        <v>1</v>
      </c>
      <c r="C186" s="88" t="s">
        <v>63</v>
      </c>
      <c r="D186" s="87" t="s">
        <v>81</v>
      </c>
      <c r="E186" s="87" t="s">
        <v>82</v>
      </c>
      <c r="F186" s="51">
        <v>20790</v>
      </c>
      <c r="G186" s="51">
        <v>989.38575000000026</v>
      </c>
      <c r="H186" s="51">
        <v>2381.8642500000001</v>
      </c>
      <c r="I186" s="51">
        <v>2286.9125000000008</v>
      </c>
      <c r="J186" s="51">
        <v>2195.3855000000008</v>
      </c>
      <c r="K186" s="51">
        <v>1208.32825</v>
      </c>
      <c r="L186" s="51">
        <v>2610.0189999999998</v>
      </c>
      <c r="M186" s="51">
        <v>541.69800000000021</v>
      </c>
      <c r="N186" s="51">
        <v>9.625</v>
      </c>
      <c r="O186" s="51">
        <v>3059.35025</v>
      </c>
      <c r="P186" s="51">
        <v>4667.6705000000002</v>
      </c>
      <c r="Q186" s="51">
        <v>2069.4877499999998</v>
      </c>
      <c r="R186" s="51">
        <v>3103.6087499999999</v>
      </c>
      <c r="S186" s="90">
        <f t="shared" si="23"/>
        <v>25123.335500000001</v>
      </c>
      <c r="T186" s="90">
        <f t="shared" si="20"/>
        <v>-4333.335500000001</v>
      </c>
      <c r="U186" s="91">
        <f t="shared" si="22"/>
        <v>1.208433645983646</v>
      </c>
    </row>
    <row r="187" spans="1:21" s="92" customFormat="1" ht="15.45" customHeight="1" x14ac:dyDescent="0.3">
      <c r="A187" s="85" t="s">
        <v>113</v>
      </c>
      <c r="B187" s="88" t="s">
        <v>1</v>
      </c>
      <c r="C187" s="88" t="s">
        <v>63</v>
      </c>
      <c r="D187" s="87" t="s">
        <v>83</v>
      </c>
      <c r="E187" s="87" t="s">
        <v>24</v>
      </c>
      <c r="F187" s="51">
        <v>926180.47500000009</v>
      </c>
      <c r="G187" s="51">
        <v>96315.488499999934</v>
      </c>
      <c r="H187" s="51">
        <v>85403.491249999977</v>
      </c>
      <c r="I187" s="51">
        <v>86559.363000000085</v>
      </c>
      <c r="J187" s="51">
        <v>49842.414750000033</v>
      </c>
      <c r="K187" s="51">
        <v>58058.37674999993</v>
      </c>
      <c r="L187" s="51">
        <v>70346.473999999987</v>
      </c>
      <c r="M187" s="51">
        <v>56753.765749999977</v>
      </c>
      <c r="N187" s="51">
        <v>69221.798250000036</v>
      </c>
      <c r="O187" s="51">
        <v>79640.489500000069</v>
      </c>
      <c r="P187" s="51">
        <v>77432.866499999931</v>
      </c>
      <c r="Q187" s="51">
        <v>87732.130750000069</v>
      </c>
      <c r="R187" s="51">
        <v>101078.7975000001</v>
      </c>
      <c r="S187" s="90">
        <f t="shared" si="23"/>
        <v>918385.45650000009</v>
      </c>
      <c r="T187" s="90">
        <f t="shared" si="20"/>
        <v>7795.0185000000056</v>
      </c>
      <c r="U187" s="91">
        <f t="shared" si="22"/>
        <v>0.99158369377199407</v>
      </c>
    </row>
    <row r="188" spans="1:21" s="92" customFormat="1" ht="15.45" customHeight="1" x14ac:dyDescent="0.3">
      <c r="A188" s="85" t="s">
        <v>113</v>
      </c>
      <c r="B188" s="88" t="s">
        <v>1</v>
      </c>
      <c r="C188" s="88" t="s">
        <v>63</v>
      </c>
      <c r="D188" s="87" t="s">
        <v>84</v>
      </c>
      <c r="E188" s="87" t="s">
        <v>85</v>
      </c>
      <c r="F188" s="51">
        <v>975455.9</v>
      </c>
      <c r="G188" s="51">
        <v>55183.974750000001</v>
      </c>
      <c r="H188" s="51">
        <v>72353.782500000016</v>
      </c>
      <c r="I188" s="51">
        <v>80649.623750000028</v>
      </c>
      <c r="J188" s="51">
        <v>105199.5705</v>
      </c>
      <c r="K188" s="51">
        <v>103614.871</v>
      </c>
      <c r="L188" s="51">
        <v>71979.297750000027</v>
      </c>
      <c r="M188" s="51">
        <v>40927.211249999993</v>
      </c>
      <c r="N188" s="51">
        <v>50739.023000000001</v>
      </c>
      <c r="O188" s="51">
        <v>71434.105749999959</v>
      </c>
      <c r="P188" s="51">
        <v>71409.818000000028</v>
      </c>
      <c r="Q188" s="51">
        <v>67458.352500000037</v>
      </c>
      <c r="R188" s="51">
        <v>145860.06674999991</v>
      </c>
      <c r="S188" s="90">
        <f t="shared" si="23"/>
        <v>936809.69750000013</v>
      </c>
      <c r="T188" s="90">
        <f t="shared" si="20"/>
        <v>38646.202499999898</v>
      </c>
      <c r="U188" s="91">
        <f t="shared" si="22"/>
        <v>0.96038139448436377</v>
      </c>
    </row>
    <row r="189" spans="1:21" s="92" customFormat="1" ht="15.45" customHeight="1" x14ac:dyDescent="0.3">
      <c r="A189" s="85" t="s">
        <v>113</v>
      </c>
      <c r="B189" s="88" t="s">
        <v>1</v>
      </c>
      <c r="C189" s="88" t="s">
        <v>63</v>
      </c>
      <c r="D189" s="87" t="s">
        <v>86</v>
      </c>
      <c r="E189" s="87" t="s">
        <v>25</v>
      </c>
      <c r="F189" s="51">
        <v>264550</v>
      </c>
      <c r="G189" s="51">
        <v>5227.0295000000006</v>
      </c>
      <c r="H189" s="51">
        <v>8158.1472500000027</v>
      </c>
      <c r="I189" s="51">
        <v>17388.084999999988</v>
      </c>
      <c r="J189" s="51">
        <v>17243.446000000011</v>
      </c>
      <c r="K189" s="51">
        <v>40153.011250000003</v>
      </c>
      <c r="L189" s="51">
        <v>9968.5079999999998</v>
      </c>
      <c r="M189" s="51">
        <v>23103.228500000001</v>
      </c>
      <c r="N189" s="51">
        <v>60914.733000000007</v>
      </c>
      <c r="O189" s="51">
        <v>20914.478749999998</v>
      </c>
      <c r="P189" s="51">
        <v>10215.733</v>
      </c>
      <c r="Q189" s="51">
        <v>18646.878250000002</v>
      </c>
      <c r="R189" s="51">
        <v>20237.403999999999</v>
      </c>
      <c r="S189" s="90">
        <f t="shared" si="23"/>
        <v>252170.68250000005</v>
      </c>
      <c r="T189" s="90">
        <f t="shared" si="20"/>
        <v>12379.317499999946</v>
      </c>
      <c r="U189" s="91">
        <f t="shared" si="22"/>
        <v>0.95320613305613322</v>
      </c>
    </row>
    <row r="190" spans="1:21" s="92" customFormat="1" ht="15.45" customHeight="1" x14ac:dyDescent="0.3">
      <c r="A190" s="85" t="s">
        <v>113</v>
      </c>
      <c r="B190" s="88" t="s">
        <v>1</v>
      </c>
      <c r="C190" s="88" t="s">
        <v>63</v>
      </c>
      <c r="D190" s="87" t="s">
        <v>87</v>
      </c>
      <c r="E190" s="87" t="s">
        <v>26</v>
      </c>
      <c r="F190" s="51">
        <v>288009.42499999999</v>
      </c>
      <c r="G190" s="51">
        <v>11800.254250000011</v>
      </c>
      <c r="H190" s="51">
        <v>13413.02325</v>
      </c>
      <c r="I190" s="51">
        <v>14577.7065</v>
      </c>
      <c r="J190" s="51">
        <v>8866.2720000000045</v>
      </c>
      <c r="K190" s="51">
        <v>12794.147499999999</v>
      </c>
      <c r="L190" s="51">
        <v>18995.028999999999</v>
      </c>
      <c r="M190" s="51">
        <v>17598.828750000001</v>
      </c>
      <c r="N190" s="51">
        <v>9598.1932500000003</v>
      </c>
      <c r="O190" s="51">
        <v>17133.426749999999</v>
      </c>
      <c r="P190" s="51">
        <v>17343.483</v>
      </c>
      <c r="Q190" s="51">
        <v>73591.988500000007</v>
      </c>
      <c r="R190" s="51">
        <v>60143.954000000012</v>
      </c>
      <c r="S190" s="90">
        <f t="shared" si="23"/>
        <v>275856.30675000005</v>
      </c>
      <c r="T190" s="90">
        <f t="shared" si="20"/>
        <v>12153.118249999941</v>
      </c>
      <c r="U190" s="91">
        <f t="shared" si="22"/>
        <v>0.95780305366742791</v>
      </c>
    </row>
    <row r="191" spans="1:21" s="92" customFormat="1" ht="15.45" customHeight="1" x14ac:dyDescent="0.3">
      <c r="A191" s="85" t="s">
        <v>113</v>
      </c>
      <c r="B191" s="88" t="s">
        <v>1</v>
      </c>
      <c r="C191" s="88" t="s">
        <v>63</v>
      </c>
      <c r="D191" s="87" t="s">
        <v>88</v>
      </c>
      <c r="E191" s="87" t="s">
        <v>27</v>
      </c>
      <c r="F191" s="51">
        <v>527336.75</v>
      </c>
      <c r="G191" s="51">
        <v>25506.591</v>
      </c>
      <c r="H191" s="51">
        <v>29570.89850000001</v>
      </c>
      <c r="I191" s="51">
        <v>102509.62625</v>
      </c>
      <c r="J191" s="51">
        <v>35119.881000000023</v>
      </c>
      <c r="K191" s="51">
        <v>45613.741250000021</v>
      </c>
      <c r="L191" s="51">
        <v>34896.665000000001</v>
      </c>
      <c r="M191" s="51">
        <v>22173.205750000001</v>
      </c>
      <c r="N191" s="51">
        <v>38446.241000000024</v>
      </c>
      <c r="O191" s="51">
        <v>93690.55799999999</v>
      </c>
      <c r="P191" s="51">
        <v>47036.362000000008</v>
      </c>
      <c r="Q191" s="51">
        <v>52935.470750000008</v>
      </c>
      <c r="R191" s="51">
        <v>36695.58400000001</v>
      </c>
      <c r="S191" s="90">
        <f t="shared" si="23"/>
        <v>564194.82450000022</v>
      </c>
      <c r="T191" s="90">
        <f t="shared" si="20"/>
        <v>-36858.074500000221</v>
      </c>
      <c r="U191" s="91">
        <f t="shared" si="22"/>
        <v>1.0698947579511577</v>
      </c>
    </row>
    <row r="192" spans="1:21" s="92" customFormat="1" ht="15.45" customHeight="1" x14ac:dyDescent="0.3">
      <c r="A192" s="85" t="s">
        <v>113</v>
      </c>
      <c r="B192" s="88" t="s">
        <v>1</v>
      </c>
      <c r="C192" s="88" t="s">
        <v>63</v>
      </c>
      <c r="D192" s="87" t="s">
        <v>89</v>
      </c>
      <c r="E192" s="87" t="s">
        <v>28</v>
      </c>
      <c r="F192" s="51">
        <v>232669.75000000009</v>
      </c>
      <c r="G192" s="51">
        <v>2722.6354999999999</v>
      </c>
      <c r="H192" s="51">
        <v>1670.9847500000001</v>
      </c>
      <c r="I192" s="51">
        <v>1721.0305000000001</v>
      </c>
      <c r="J192" s="51">
        <v>1572.15975</v>
      </c>
      <c r="K192" s="51">
        <v>7915.4957500000028</v>
      </c>
      <c r="L192" s="51">
        <v>2315.4654999999998</v>
      </c>
      <c r="M192" s="51">
        <v>1325.0432499999999</v>
      </c>
      <c r="N192" s="51">
        <v>3724.9182500000011</v>
      </c>
      <c r="O192" s="51">
        <v>5306.7180000000008</v>
      </c>
      <c r="P192" s="51">
        <v>8008.7062500000011</v>
      </c>
      <c r="Q192" s="51">
        <v>71481.425999999992</v>
      </c>
      <c r="R192" s="51">
        <v>144230.88500000001</v>
      </c>
      <c r="S192" s="90">
        <f t="shared" si="23"/>
        <v>251995.46850000002</v>
      </c>
      <c r="T192" s="90">
        <f t="shared" si="20"/>
        <v>-19325.71849999993</v>
      </c>
      <c r="U192" s="91">
        <f t="shared" si="22"/>
        <v>1.0830607266307715</v>
      </c>
    </row>
    <row r="193" spans="1:21" s="92" customFormat="1" ht="15.45" customHeight="1" x14ac:dyDescent="0.3">
      <c r="A193" s="85" t="s">
        <v>113</v>
      </c>
      <c r="B193" s="88" t="s">
        <v>1</v>
      </c>
      <c r="C193" s="88" t="s">
        <v>63</v>
      </c>
      <c r="D193" s="87" t="s">
        <v>90</v>
      </c>
      <c r="E193" s="87" t="s">
        <v>29</v>
      </c>
      <c r="F193" s="51">
        <v>373524.52500000008</v>
      </c>
      <c r="G193" s="51">
        <v>13198.13025</v>
      </c>
      <c r="H193" s="51">
        <v>16377.15</v>
      </c>
      <c r="I193" s="51">
        <v>18375.408749999999</v>
      </c>
      <c r="J193" s="51">
        <v>23830.240000000009</v>
      </c>
      <c r="K193" s="51">
        <v>50558.519999999968</v>
      </c>
      <c r="L193" s="51">
        <v>26274.797750000009</v>
      </c>
      <c r="M193" s="51">
        <v>24378.38625000001</v>
      </c>
      <c r="N193" s="51">
        <v>31766.598750000008</v>
      </c>
      <c r="O193" s="51">
        <v>47384.355500000012</v>
      </c>
      <c r="P193" s="51">
        <v>35141.424999999967</v>
      </c>
      <c r="Q193" s="51">
        <v>44800.026999999987</v>
      </c>
      <c r="R193" s="51">
        <v>34314.463500000013</v>
      </c>
      <c r="S193" s="90">
        <f t="shared" si="23"/>
        <v>366399.50274999999</v>
      </c>
      <c r="T193" s="90">
        <f t="shared" si="20"/>
        <v>7125.0222500000964</v>
      </c>
      <c r="U193" s="91">
        <f t="shared" si="22"/>
        <v>0.98092488772992859</v>
      </c>
    </row>
    <row r="194" spans="1:21" s="92" customFormat="1" ht="15.45" customHeight="1" x14ac:dyDescent="0.3">
      <c r="A194" s="85" t="s">
        <v>113</v>
      </c>
      <c r="B194" s="88" t="s">
        <v>1</v>
      </c>
      <c r="C194" s="88" t="s">
        <v>63</v>
      </c>
      <c r="D194" s="87" t="s">
        <v>91</v>
      </c>
      <c r="E194" s="87" t="s">
        <v>30</v>
      </c>
      <c r="F194" s="51">
        <v>47025</v>
      </c>
      <c r="G194" s="51">
        <v>5436.7142500000009</v>
      </c>
      <c r="H194" s="51">
        <v>3404.9427500000011</v>
      </c>
      <c r="I194" s="51">
        <v>592.5920000000001</v>
      </c>
      <c r="J194" s="51">
        <v>420.7170000000001</v>
      </c>
      <c r="K194" s="51">
        <v>1231.626</v>
      </c>
      <c r="L194" s="51">
        <v>25490.195500000009</v>
      </c>
      <c r="M194" s="51">
        <v>980.68299999999999</v>
      </c>
      <c r="N194" s="51">
        <v>136.54300000000001</v>
      </c>
      <c r="O194" s="51">
        <v>0</v>
      </c>
      <c r="P194" s="51">
        <v>81.125</v>
      </c>
      <c r="Q194" s="51">
        <v>7937.2837500000014</v>
      </c>
      <c r="R194" s="51">
        <v>1196.0382500000001</v>
      </c>
      <c r="S194" s="90">
        <f t="shared" si="23"/>
        <v>46908.460500000008</v>
      </c>
      <c r="T194" s="90">
        <f t="shared" si="20"/>
        <v>116.53949999999168</v>
      </c>
      <c r="U194" s="91">
        <f t="shared" si="22"/>
        <v>0.99752175438596513</v>
      </c>
    </row>
    <row r="195" spans="1:21" s="92" customFormat="1" ht="15.45" customHeight="1" x14ac:dyDescent="0.3">
      <c r="A195" s="85" t="s">
        <v>113</v>
      </c>
      <c r="B195" s="88" t="s">
        <v>1</v>
      </c>
      <c r="C195" s="88" t="s">
        <v>63</v>
      </c>
      <c r="D195" s="87" t="s">
        <v>92</v>
      </c>
      <c r="E195" s="87" t="s">
        <v>31</v>
      </c>
      <c r="F195" s="51">
        <v>21763.5</v>
      </c>
      <c r="G195" s="51">
        <v>119.35</v>
      </c>
      <c r="H195" s="51">
        <v>236.6100000000001</v>
      </c>
      <c r="I195" s="51">
        <v>128.13624999999999</v>
      </c>
      <c r="J195" s="51">
        <v>211.16425000000001</v>
      </c>
      <c r="K195" s="51">
        <v>560.21625000000006</v>
      </c>
      <c r="L195" s="51">
        <v>333.62450000000013</v>
      </c>
      <c r="M195" s="51">
        <v>7.0867500000000012</v>
      </c>
      <c r="N195" s="51">
        <v>1830.815250000001</v>
      </c>
      <c r="O195" s="51">
        <v>616.24474999999995</v>
      </c>
      <c r="P195" s="51">
        <v>8435.9275000000016</v>
      </c>
      <c r="Q195" s="51">
        <v>6178.6560000000009</v>
      </c>
      <c r="R195" s="51">
        <v>11238.975</v>
      </c>
      <c r="S195" s="90">
        <f t="shared" si="23"/>
        <v>29896.806500000006</v>
      </c>
      <c r="T195" s="90">
        <f t="shared" si="20"/>
        <v>-8133.3065000000061</v>
      </c>
      <c r="U195" s="91">
        <f t="shared" si="22"/>
        <v>1.3737131665403086</v>
      </c>
    </row>
    <row r="196" spans="1:21" s="92" customFormat="1" ht="15.45" customHeight="1" x14ac:dyDescent="0.3">
      <c r="A196" s="85" t="s">
        <v>113</v>
      </c>
      <c r="B196" s="88" t="s">
        <v>1</v>
      </c>
      <c r="C196" s="88" t="s">
        <v>63</v>
      </c>
      <c r="D196" s="87" t="s">
        <v>93</v>
      </c>
      <c r="E196" s="87" t="s">
        <v>94</v>
      </c>
      <c r="F196" s="51">
        <v>82916.375000000029</v>
      </c>
      <c r="G196" s="51">
        <v>912.90100000000007</v>
      </c>
      <c r="H196" s="51">
        <v>16550.032749999998</v>
      </c>
      <c r="I196" s="51">
        <v>4105.8887500000001</v>
      </c>
      <c r="J196" s="51">
        <v>1965.8795</v>
      </c>
      <c r="K196" s="51">
        <v>10688.293750000001</v>
      </c>
      <c r="L196" s="51">
        <v>5315.4050000000007</v>
      </c>
      <c r="M196" s="51">
        <v>1977.90525</v>
      </c>
      <c r="N196" s="51">
        <v>361.14024999999998</v>
      </c>
      <c r="O196" s="51">
        <v>13406.083500000001</v>
      </c>
      <c r="P196" s="51">
        <v>12165.188749999999</v>
      </c>
      <c r="Q196" s="51">
        <v>4041.21</v>
      </c>
      <c r="R196" s="51">
        <v>7536.3535000000002</v>
      </c>
      <c r="S196" s="90">
        <f t="shared" si="23"/>
        <v>79026.282000000007</v>
      </c>
      <c r="T196" s="90">
        <f t="shared" si="20"/>
        <v>3890.0930000000226</v>
      </c>
      <c r="U196" s="91">
        <f t="shared" si="22"/>
        <v>0.95308414049697632</v>
      </c>
    </row>
    <row r="197" spans="1:21" s="92" customFormat="1" ht="15.45" customHeight="1" x14ac:dyDescent="0.3">
      <c r="A197" s="85" t="s">
        <v>113</v>
      </c>
      <c r="B197" s="88" t="s">
        <v>1</v>
      </c>
      <c r="C197" s="88" t="s">
        <v>63</v>
      </c>
      <c r="D197" s="87" t="s">
        <v>95</v>
      </c>
      <c r="E197" s="87" t="s">
        <v>32</v>
      </c>
      <c r="F197" s="51">
        <v>5865.75</v>
      </c>
      <c r="G197" s="51">
        <v>172.66524999999999</v>
      </c>
      <c r="H197" s="51">
        <v>211.1765</v>
      </c>
      <c r="I197" s="51">
        <v>133.1275</v>
      </c>
      <c r="J197" s="51">
        <v>185.33625000000009</v>
      </c>
      <c r="K197" s="51">
        <v>174.625</v>
      </c>
      <c r="L197" s="51">
        <v>423.995</v>
      </c>
      <c r="M197" s="51">
        <v>241.9102500000001</v>
      </c>
      <c r="N197" s="51">
        <v>116.83374999999999</v>
      </c>
      <c r="O197" s="51">
        <v>180.685</v>
      </c>
      <c r="P197" s="51">
        <v>569.38475000000005</v>
      </c>
      <c r="Q197" s="51">
        <v>735.21250000000009</v>
      </c>
      <c r="R197" s="51">
        <v>3452.900000000001</v>
      </c>
      <c r="S197" s="90">
        <f t="shared" si="23"/>
        <v>6597.8517500000016</v>
      </c>
      <c r="T197" s="90">
        <f t="shared" si="20"/>
        <v>-732.10175000000163</v>
      </c>
      <c r="U197" s="91">
        <f t="shared" si="22"/>
        <v>1.1248095725184335</v>
      </c>
    </row>
    <row r="198" spans="1:21" s="92" customFormat="1" ht="15.45" customHeight="1" x14ac:dyDescent="0.3">
      <c r="A198" s="85" t="s">
        <v>113</v>
      </c>
      <c r="B198" s="88" t="s">
        <v>1</v>
      </c>
      <c r="C198" s="88" t="s">
        <v>63</v>
      </c>
      <c r="D198" s="87" t="s">
        <v>96</v>
      </c>
      <c r="E198" s="87" t="s">
        <v>33</v>
      </c>
      <c r="F198" s="51">
        <v>153658.95000000001</v>
      </c>
      <c r="G198" s="51">
        <v>10926.55875</v>
      </c>
      <c r="H198" s="51">
        <v>13195.751249999999</v>
      </c>
      <c r="I198" s="51">
        <v>16196.36974999998</v>
      </c>
      <c r="J198" s="51">
        <v>12619.848249999999</v>
      </c>
      <c r="K198" s="51">
        <v>15306.23675</v>
      </c>
      <c r="L198" s="51">
        <v>16446.30950000001</v>
      </c>
      <c r="M198" s="51">
        <v>7808.7402500000026</v>
      </c>
      <c r="N198" s="51">
        <v>11129.472000000011</v>
      </c>
      <c r="O198" s="51">
        <v>17403.72850000003</v>
      </c>
      <c r="P198" s="51">
        <v>18774.010250000028</v>
      </c>
      <c r="Q198" s="51">
        <v>11235.72525</v>
      </c>
      <c r="R198" s="51">
        <v>11179.266</v>
      </c>
      <c r="S198" s="90">
        <f t="shared" si="23"/>
        <v>162222.01650000003</v>
      </c>
      <c r="T198" s="90">
        <f t="shared" si="20"/>
        <v>-8563.0665000000154</v>
      </c>
      <c r="U198" s="91">
        <f t="shared" si="22"/>
        <v>1.0557277431610721</v>
      </c>
    </row>
    <row r="199" spans="1:21" s="92" customFormat="1" ht="15.45" customHeight="1" x14ac:dyDescent="0.3">
      <c r="A199" s="85" t="s">
        <v>113</v>
      </c>
      <c r="B199" s="88" t="s">
        <v>1</v>
      </c>
      <c r="C199" s="88" t="s">
        <v>63</v>
      </c>
      <c r="D199" s="87" t="s">
        <v>97</v>
      </c>
      <c r="E199" s="87" t="s">
        <v>98</v>
      </c>
      <c r="F199" s="51">
        <v>16849.25</v>
      </c>
      <c r="G199" s="51">
        <v>839.55025000000012</v>
      </c>
      <c r="H199" s="51">
        <v>165.86075</v>
      </c>
      <c r="I199" s="51">
        <v>270.48425000000009</v>
      </c>
      <c r="J199" s="51">
        <v>5460.9170000000004</v>
      </c>
      <c r="K199" s="51">
        <v>216.15950000000001</v>
      </c>
      <c r="L199" s="51">
        <v>1041.2737500000001</v>
      </c>
      <c r="M199" s="51">
        <v>200.18725000000001</v>
      </c>
      <c r="N199" s="51">
        <v>125.64475</v>
      </c>
      <c r="O199" s="51">
        <v>389.93400000000003</v>
      </c>
      <c r="P199" s="51">
        <v>5189.8247500000034</v>
      </c>
      <c r="Q199" s="51">
        <v>1379.626</v>
      </c>
      <c r="R199" s="51">
        <v>1279.52475</v>
      </c>
      <c r="S199" s="90">
        <f t="shared" si="23"/>
        <v>16558.987000000005</v>
      </c>
      <c r="T199" s="90">
        <f t="shared" si="20"/>
        <v>290.26299999999537</v>
      </c>
      <c r="U199" s="91">
        <f t="shared" si="22"/>
        <v>0.98277294241583479</v>
      </c>
    </row>
    <row r="200" spans="1:21" s="97" customFormat="1" ht="15.45" customHeight="1" x14ac:dyDescent="0.3">
      <c r="A200" s="78" t="s">
        <v>114</v>
      </c>
      <c r="B200" s="79" t="s">
        <v>62</v>
      </c>
      <c r="C200" s="94"/>
      <c r="D200" s="79"/>
      <c r="E200" s="94"/>
      <c r="F200" s="81">
        <f>SUM(F201:F228)</f>
        <v>10315939.643490082</v>
      </c>
      <c r="G200" s="81">
        <f t="shared" ref="G200:P200" si="25">SUM(G201:G228)</f>
        <v>556924.65127999999</v>
      </c>
      <c r="H200" s="81">
        <f t="shared" si="25"/>
        <v>607122.39328000008</v>
      </c>
      <c r="I200" s="81">
        <f t="shared" si="25"/>
        <v>767749.25283841428</v>
      </c>
      <c r="J200" s="81">
        <f t="shared" si="25"/>
        <v>773254.1179800001</v>
      </c>
      <c r="K200" s="81">
        <f t="shared" si="25"/>
        <v>870345.29552200274</v>
      </c>
      <c r="L200" s="81">
        <f t="shared" si="25"/>
        <v>772165.1124290491</v>
      </c>
      <c r="M200" s="81">
        <f t="shared" si="25"/>
        <v>589062.70495678775</v>
      </c>
      <c r="N200" s="81">
        <f t="shared" si="25"/>
        <v>817144.44638414984</v>
      </c>
      <c r="O200" s="81">
        <f t="shared" si="25"/>
        <v>934752.44695113215</v>
      </c>
      <c r="P200" s="81">
        <f t="shared" si="25"/>
        <v>863125.787859843</v>
      </c>
      <c r="Q200" s="81">
        <f>SUM(Q201:Q228)</f>
        <v>939121.32314684824</v>
      </c>
      <c r="R200" s="81">
        <f>SUM(R201:R228)</f>
        <v>1137859.4576521858</v>
      </c>
      <c r="S200" s="90">
        <f t="shared" si="23"/>
        <v>9628626.9902804121</v>
      </c>
      <c r="T200" s="95">
        <f t="shared" si="20"/>
        <v>687312.65320966952</v>
      </c>
      <c r="U200" s="96">
        <f t="shared" si="22"/>
        <v>0.93337372290236298</v>
      </c>
    </row>
    <row r="201" spans="1:21" s="97" customFormat="1" ht="15.45" customHeight="1" x14ac:dyDescent="0.3">
      <c r="A201" s="85" t="s">
        <v>114</v>
      </c>
      <c r="B201" s="86" t="s">
        <v>0</v>
      </c>
      <c r="C201" s="88" t="s">
        <v>63</v>
      </c>
      <c r="D201" s="87">
        <v>1553</v>
      </c>
      <c r="E201" s="94"/>
      <c r="F201" s="51">
        <v>17860</v>
      </c>
      <c r="G201" s="51">
        <v>0</v>
      </c>
      <c r="H201" s="51">
        <v>0</v>
      </c>
      <c r="I201" s="51">
        <v>0</v>
      </c>
      <c r="J201" s="51">
        <v>0</v>
      </c>
      <c r="K201" s="51">
        <v>0</v>
      </c>
      <c r="L201" s="51">
        <v>0</v>
      </c>
      <c r="M201" s="51">
        <v>0</v>
      </c>
      <c r="N201" s="51">
        <v>17859.580000000002</v>
      </c>
      <c r="O201" s="51">
        <v>0</v>
      </c>
      <c r="P201" s="51">
        <v>0</v>
      </c>
      <c r="Q201" s="51">
        <v>0</v>
      </c>
      <c r="R201" s="51">
        <v>0</v>
      </c>
      <c r="S201" s="90">
        <f t="shared" si="23"/>
        <v>17859.580000000002</v>
      </c>
      <c r="T201" s="90">
        <f t="shared" si="20"/>
        <v>0.41999999999825377</v>
      </c>
      <c r="U201" s="91">
        <f t="shared" si="22"/>
        <v>0.99997648376259807</v>
      </c>
    </row>
    <row r="202" spans="1:21" s="92" customFormat="1" ht="15.45" customHeight="1" x14ac:dyDescent="0.3">
      <c r="A202" s="85" t="s">
        <v>114</v>
      </c>
      <c r="B202" s="86" t="s">
        <v>0</v>
      </c>
      <c r="C202" s="88" t="s">
        <v>63</v>
      </c>
      <c r="D202" s="87" t="s">
        <v>64</v>
      </c>
      <c r="E202" s="86" t="s">
        <v>19</v>
      </c>
      <c r="F202" s="51">
        <v>393804.85600000009</v>
      </c>
      <c r="G202" s="51">
        <v>0</v>
      </c>
      <c r="H202" s="51">
        <v>0</v>
      </c>
      <c r="I202" s="51">
        <v>6529.0144800000007</v>
      </c>
      <c r="J202" s="51">
        <v>88277.785799999983</v>
      </c>
      <c r="K202" s="51">
        <v>0</v>
      </c>
      <c r="L202" s="51">
        <v>30590.83138</v>
      </c>
      <c r="M202" s="51">
        <v>0</v>
      </c>
      <c r="N202" s="51">
        <v>5199.1965800000007</v>
      </c>
      <c r="O202" s="51">
        <v>41809.547659999997</v>
      </c>
      <c r="P202" s="51">
        <v>46837.834000000003</v>
      </c>
      <c r="Q202" s="51">
        <v>0</v>
      </c>
      <c r="R202" s="51">
        <v>71166.874880000003</v>
      </c>
      <c r="S202" s="90">
        <f t="shared" si="23"/>
        <v>290411.08477999998</v>
      </c>
      <c r="T202" s="90">
        <f t="shared" ref="T202:T255" si="26">F202-S202</f>
        <v>103393.77122000011</v>
      </c>
      <c r="U202" s="91">
        <f t="shared" si="22"/>
        <v>0.73744922226149467</v>
      </c>
    </row>
    <row r="203" spans="1:21" s="92" customFormat="1" ht="15.45" customHeight="1" x14ac:dyDescent="0.3">
      <c r="A203" s="85" t="s">
        <v>114</v>
      </c>
      <c r="B203" s="86" t="s">
        <v>0</v>
      </c>
      <c r="C203" s="88" t="s">
        <v>63</v>
      </c>
      <c r="D203" s="87" t="s">
        <v>65</v>
      </c>
      <c r="E203" s="87" t="s">
        <v>20</v>
      </c>
      <c r="F203" s="51">
        <v>25762.85</v>
      </c>
      <c r="G203" s="51">
        <v>0</v>
      </c>
      <c r="H203" s="51">
        <v>0</v>
      </c>
      <c r="I203" s="51">
        <v>0</v>
      </c>
      <c r="J203" s="51">
        <v>0</v>
      </c>
      <c r="K203" s="51">
        <v>12484.02088</v>
      </c>
      <c r="L203" s="51">
        <v>0</v>
      </c>
      <c r="M203" s="51">
        <v>13278.93872</v>
      </c>
      <c r="N203" s="51">
        <v>0</v>
      </c>
      <c r="O203" s="51">
        <v>0</v>
      </c>
      <c r="P203" s="51">
        <v>0</v>
      </c>
      <c r="Q203" s="51">
        <v>0</v>
      </c>
      <c r="R203" s="51">
        <v>0</v>
      </c>
      <c r="S203" s="90">
        <f t="shared" si="23"/>
        <v>25762.959600000002</v>
      </c>
      <c r="T203" s="90">
        <f t="shared" si="26"/>
        <v>-0.10960000000341097</v>
      </c>
      <c r="U203" s="91">
        <f t="shared" si="22"/>
        <v>1.0000042541877161</v>
      </c>
    </row>
    <row r="204" spans="1:21" s="92" customFormat="1" ht="15.45" customHeight="1" x14ac:dyDescent="0.3">
      <c r="A204" s="85" t="s">
        <v>114</v>
      </c>
      <c r="B204" s="86" t="s">
        <v>0</v>
      </c>
      <c r="C204" s="88" t="s">
        <v>63</v>
      </c>
      <c r="D204" s="87">
        <v>1551</v>
      </c>
      <c r="E204" s="87" t="s">
        <v>66</v>
      </c>
      <c r="F204" s="51">
        <v>601696.91879408166</v>
      </c>
      <c r="G204" s="51">
        <v>0</v>
      </c>
      <c r="H204" s="51">
        <v>0</v>
      </c>
      <c r="I204" s="51">
        <v>67513.674698414034</v>
      </c>
      <c r="J204" s="51">
        <v>0</v>
      </c>
      <c r="K204" s="51">
        <v>49906.168502003173</v>
      </c>
      <c r="L204" s="51">
        <v>26461.517709049022</v>
      </c>
      <c r="M204" s="51">
        <v>31826.271816787848</v>
      </c>
      <c r="N204" s="51">
        <v>74015.595504149795</v>
      </c>
      <c r="O204" s="51">
        <v>94945.163591132092</v>
      </c>
      <c r="P204" s="51">
        <v>60119.944619843402</v>
      </c>
      <c r="Q204" s="51">
        <v>46889.171866848148</v>
      </c>
      <c r="R204" s="51">
        <v>74327.594552185765</v>
      </c>
      <c r="S204" s="90">
        <f t="shared" si="23"/>
        <v>526005.10286041326</v>
      </c>
      <c r="T204" s="90">
        <f t="shared" si="26"/>
        <v>75691.815933668404</v>
      </c>
      <c r="U204" s="91">
        <f t="shared" si="22"/>
        <v>0.87420275296511474</v>
      </c>
    </row>
    <row r="205" spans="1:21" s="92" customFormat="1" ht="15.45" customHeight="1" x14ac:dyDescent="0.3">
      <c r="A205" s="85" t="s">
        <v>114</v>
      </c>
      <c r="B205" s="86" t="s">
        <v>0</v>
      </c>
      <c r="C205" s="88" t="s">
        <v>63</v>
      </c>
      <c r="D205" s="87">
        <v>1560</v>
      </c>
      <c r="E205" s="87" t="s">
        <v>38</v>
      </c>
      <c r="F205" s="51">
        <v>63130.148000000001</v>
      </c>
      <c r="G205" s="51">
        <v>3518.7518400000008</v>
      </c>
      <c r="H205" s="51">
        <v>0</v>
      </c>
      <c r="I205" s="51">
        <v>0</v>
      </c>
      <c r="J205" s="51">
        <v>7822.152000000001</v>
      </c>
      <c r="K205" s="51">
        <v>1685.77404</v>
      </c>
      <c r="L205" s="51">
        <v>13009.761119999999</v>
      </c>
      <c r="M205" s="51">
        <v>8713.0082000000002</v>
      </c>
      <c r="N205" s="51">
        <v>6658.8575999999994</v>
      </c>
      <c r="O205" s="51">
        <v>9152.3535000000011</v>
      </c>
      <c r="P205" s="51">
        <v>5823.1575999999995</v>
      </c>
      <c r="Q205" s="51">
        <v>6746.6061000000009</v>
      </c>
      <c r="R205" s="51">
        <v>0</v>
      </c>
      <c r="S205" s="90">
        <f t="shared" si="23"/>
        <v>63130.421999999991</v>
      </c>
      <c r="T205" s="90">
        <f t="shared" si="26"/>
        <v>-0.27399999999033753</v>
      </c>
      <c r="U205" s="91">
        <f t="shared" si="22"/>
        <v>1.000004340240102</v>
      </c>
    </row>
    <row r="206" spans="1:21" s="92" customFormat="1" ht="15.45" customHeight="1" x14ac:dyDescent="0.3">
      <c r="A206" s="85" t="s">
        <v>114</v>
      </c>
      <c r="B206" s="88" t="s">
        <v>1</v>
      </c>
      <c r="C206" s="88" t="s">
        <v>63</v>
      </c>
      <c r="D206" s="87">
        <v>4521</v>
      </c>
      <c r="E206" s="93"/>
      <c r="F206" s="51">
        <v>194642</v>
      </c>
      <c r="G206" s="51">
        <v>0</v>
      </c>
      <c r="H206" s="51">
        <v>1737.28</v>
      </c>
      <c r="I206" s="51">
        <v>5406.62</v>
      </c>
      <c r="J206" s="51">
        <v>42472.480000000003</v>
      </c>
      <c r="K206" s="51">
        <v>28615.78</v>
      </c>
      <c r="L206" s="51">
        <v>23369.1</v>
      </c>
      <c r="M206" s="51">
        <v>0</v>
      </c>
      <c r="N206" s="51">
        <v>68513.98</v>
      </c>
      <c r="O206" s="51">
        <v>24526.41</v>
      </c>
      <c r="P206" s="51">
        <v>0</v>
      </c>
      <c r="Q206" s="51">
        <v>0</v>
      </c>
      <c r="R206" s="51">
        <v>0</v>
      </c>
      <c r="S206" s="90">
        <f t="shared" si="23"/>
        <v>194641.65</v>
      </c>
      <c r="T206" s="90">
        <f t="shared" si="26"/>
        <v>0.35000000000582077</v>
      </c>
      <c r="U206" s="91">
        <f t="shared" si="22"/>
        <v>0.99999820182694377</v>
      </c>
    </row>
    <row r="207" spans="1:21" s="92" customFormat="1" ht="15.45" customHeight="1" x14ac:dyDescent="0.3">
      <c r="A207" s="85" t="s">
        <v>114</v>
      </c>
      <c r="B207" s="88" t="s">
        <v>1</v>
      </c>
      <c r="C207" s="88" t="s">
        <v>63</v>
      </c>
      <c r="D207" s="87" t="s">
        <v>68</v>
      </c>
      <c r="E207" s="87" t="s">
        <v>69</v>
      </c>
      <c r="F207" s="51">
        <v>1321400.0719999999</v>
      </c>
      <c r="G207" s="51">
        <v>89725.922380000018</v>
      </c>
      <c r="H207" s="51">
        <v>94276.834960000022</v>
      </c>
      <c r="I207" s="51">
        <v>98548.75526000002</v>
      </c>
      <c r="J207" s="51">
        <v>102639.89584</v>
      </c>
      <c r="K207" s="51">
        <v>106929.19048</v>
      </c>
      <c r="L207" s="51">
        <v>109267.79144</v>
      </c>
      <c r="M207" s="51">
        <v>107432.45724</v>
      </c>
      <c r="N207" s="51">
        <v>110919.4607</v>
      </c>
      <c r="O207" s="51">
        <v>115124.29758</v>
      </c>
      <c r="P207" s="51">
        <v>117095.42892000001</v>
      </c>
      <c r="Q207" s="51">
        <v>120249.69500000001</v>
      </c>
      <c r="R207" s="51">
        <v>120591.58946</v>
      </c>
      <c r="S207" s="90">
        <f t="shared" si="23"/>
        <v>1292801.3192600003</v>
      </c>
      <c r="T207" s="90">
        <f t="shared" si="26"/>
        <v>28598.752739999676</v>
      </c>
      <c r="U207" s="91">
        <f t="shared" si="22"/>
        <v>0.97835723385672735</v>
      </c>
    </row>
    <row r="208" spans="1:21" s="92" customFormat="1" ht="15.45" customHeight="1" x14ac:dyDescent="0.3">
      <c r="A208" s="85" t="s">
        <v>114</v>
      </c>
      <c r="B208" s="88" t="s">
        <v>1</v>
      </c>
      <c r="C208" s="88" t="s">
        <v>63</v>
      </c>
      <c r="D208" s="87" t="s">
        <v>70</v>
      </c>
      <c r="E208" s="87" t="s">
        <v>71</v>
      </c>
      <c r="F208" s="51">
        <v>1756903.892</v>
      </c>
      <c r="G208" s="51">
        <v>132043.30163999999</v>
      </c>
      <c r="H208" s="51">
        <v>138626.44208000001</v>
      </c>
      <c r="I208" s="51">
        <v>140107.3518</v>
      </c>
      <c r="J208" s="51">
        <v>146424.66018000001</v>
      </c>
      <c r="K208" s="51">
        <v>152258.62434000001</v>
      </c>
      <c r="L208" s="51">
        <v>151310.79806</v>
      </c>
      <c r="M208" s="51">
        <v>142719.3664</v>
      </c>
      <c r="N208" s="51">
        <v>144725.57248</v>
      </c>
      <c r="O208" s="51">
        <v>143959.72878</v>
      </c>
      <c r="P208" s="51">
        <v>141741.30970000001</v>
      </c>
      <c r="Q208" s="51">
        <v>147833.81752000001</v>
      </c>
      <c r="R208" s="51">
        <v>140798.98259999999</v>
      </c>
      <c r="S208" s="90">
        <f t="shared" si="23"/>
        <v>1722549.9555800003</v>
      </c>
      <c r="T208" s="90">
        <f t="shared" si="26"/>
        <v>34353.936419999693</v>
      </c>
      <c r="U208" s="91">
        <f t="shared" si="22"/>
        <v>0.98044632004264487</v>
      </c>
    </row>
    <row r="209" spans="1:21" s="92" customFormat="1" ht="15.45" customHeight="1" x14ac:dyDescent="0.3">
      <c r="A209" s="85" t="s">
        <v>114</v>
      </c>
      <c r="B209" s="88" t="s">
        <v>1</v>
      </c>
      <c r="C209" s="88" t="s">
        <v>63</v>
      </c>
      <c r="D209" s="87" t="s">
        <v>72</v>
      </c>
      <c r="E209" s="87" t="s">
        <v>73</v>
      </c>
      <c r="F209" s="51">
        <v>140609.128</v>
      </c>
      <c r="G209" s="51">
        <v>6307.4800000000014</v>
      </c>
      <c r="H209" s="51">
        <v>7570.6200000000017</v>
      </c>
      <c r="I209" s="51">
        <v>6983.7120000000014</v>
      </c>
      <c r="J209" s="51">
        <v>8161.5010000000002</v>
      </c>
      <c r="K209" s="51">
        <v>11637.602000000001</v>
      </c>
      <c r="L209" s="51">
        <v>20847.016</v>
      </c>
      <c r="M209" s="51">
        <v>7077.420000000001</v>
      </c>
      <c r="N209" s="51">
        <v>8923.4511600000005</v>
      </c>
      <c r="O209" s="51">
        <v>19507.43</v>
      </c>
      <c r="P209" s="51">
        <v>17156.784</v>
      </c>
      <c r="Q209" s="51">
        <v>16206.004000000001</v>
      </c>
      <c r="R209" s="51">
        <v>8780.6588000000011</v>
      </c>
      <c r="S209" s="90">
        <f t="shared" si="23"/>
        <v>139159.67896000002</v>
      </c>
      <c r="T209" s="90">
        <f t="shared" si="26"/>
        <v>1449.4490399999777</v>
      </c>
      <c r="U209" s="91">
        <f t="shared" si="22"/>
        <v>0.9896916433476497</v>
      </c>
    </row>
    <row r="210" spans="1:21" s="92" customFormat="1" ht="15.45" customHeight="1" x14ac:dyDescent="0.3">
      <c r="A210" s="85" t="s">
        <v>114</v>
      </c>
      <c r="B210" s="88" t="s">
        <v>1</v>
      </c>
      <c r="C210" s="88" t="s">
        <v>63</v>
      </c>
      <c r="D210" s="87" t="s">
        <v>74</v>
      </c>
      <c r="E210" s="87" t="s">
        <v>75</v>
      </c>
      <c r="F210" s="51">
        <v>191575.86799999999</v>
      </c>
      <c r="G210" s="51">
        <v>773.50200000000007</v>
      </c>
      <c r="H210" s="51">
        <v>1461.79</v>
      </c>
      <c r="I210" s="51">
        <v>614.58200000000011</v>
      </c>
      <c r="J210" s="51">
        <v>8755.1219999999994</v>
      </c>
      <c r="K210" s="51">
        <v>49794.02</v>
      </c>
      <c r="L210" s="51">
        <v>3867.5100000000011</v>
      </c>
      <c r="M210" s="51">
        <v>610.19800000000009</v>
      </c>
      <c r="N210" s="51">
        <v>4457.7279200000012</v>
      </c>
      <c r="O210" s="51">
        <v>5200.7940000000008</v>
      </c>
      <c r="P210" s="51">
        <v>37581.579700000002</v>
      </c>
      <c r="Q210" s="51">
        <v>12230.8531</v>
      </c>
      <c r="R210" s="51">
        <v>13135.56</v>
      </c>
      <c r="S210" s="90">
        <f t="shared" si="23"/>
        <v>138483.23871999999</v>
      </c>
      <c r="T210" s="90">
        <f t="shared" si="26"/>
        <v>53092.629279999994</v>
      </c>
      <c r="U210" s="91">
        <f t="shared" si="22"/>
        <v>0.72286368928261879</v>
      </c>
    </row>
    <row r="211" spans="1:21" s="92" customFormat="1" ht="15.45" customHeight="1" x14ac:dyDescent="0.3">
      <c r="A211" s="85" t="s">
        <v>114</v>
      </c>
      <c r="B211" s="88" t="s">
        <v>1</v>
      </c>
      <c r="C211" s="88" t="s">
        <v>63</v>
      </c>
      <c r="D211" s="87" t="s">
        <v>76</v>
      </c>
      <c r="E211" s="87" t="s">
        <v>21</v>
      </c>
      <c r="F211" s="51">
        <v>16083.8</v>
      </c>
      <c r="G211" s="51">
        <v>1341.4711199999999</v>
      </c>
      <c r="H211" s="51">
        <v>699.19868000000019</v>
      </c>
      <c r="I211" s="51">
        <v>908.83882000000017</v>
      </c>
      <c r="J211" s="51">
        <v>472.44724000000008</v>
      </c>
      <c r="K211" s="51">
        <v>161.02158</v>
      </c>
      <c r="L211" s="51">
        <v>1085.83734</v>
      </c>
      <c r="M211" s="51">
        <v>110.10415999999999</v>
      </c>
      <c r="N211" s="51">
        <v>512.03476000000001</v>
      </c>
      <c r="O211" s="51">
        <v>740.93709999999999</v>
      </c>
      <c r="P211" s="51">
        <v>2388.3648400000002</v>
      </c>
      <c r="Q211" s="51">
        <v>2288.8644800000002</v>
      </c>
      <c r="R211" s="51">
        <v>3169.0346800000002</v>
      </c>
      <c r="S211" s="90">
        <f t="shared" si="23"/>
        <v>13878.1548</v>
      </c>
      <c r="T211" s="90">
        <f t="shared" si="26"/>
        <v>2205.645199999999</v>
      </c>
      <c r="U211" s="91">
        <f t="shared" si="22"/>
        <v>0.8628654173764907</v>
      </c>
    </row>
    <row r="212" spans="1:21" s="92" customFormat="1" ht="15.45" customHeight="1" x14ac:dyDescent="0.3">
      <c r="A212" s="85" t="s">
        <v>114</v>
      </c>
      <c r="B212" s="88" t="s">
        <v>1</v>
      </c>
      <c r="C212" s="88" t="s">
        <v>63</v>
      </c>
      <c r="D212" s="87" t="s">
        <v>77</v>
      </c>
      <c r="E212" s="87" t="s">
        <v>78</v>
      </c>
      <c r="F212" s="51">
        <v>1146666.546696</v>
      </c>
      <c r="G212" s="51">
        <v>79129.194319999981</v>
      </c>
      <c r="H212" s="51">
        <v>83402.243499999982</v>
      </c>
      <c r="I212" s="51">
        <v>84764.05912000002</v>
      </c>
      <c r="J212" s="51">
        <v>88489.83988</v>
      </c>
      <c r="K212" s="51">
        <v>92840.094039999996</v>
      </c>
      <c r="L212" s="51">
        <v>96850.832060000015</v>
      </c>
      <c r="M212" s="51">
        <v>87829.965680000008</v>
      </c>
      <c r="N212" s="51">
        <v>90827.210579999984</v>
      </c>
      <c r="O212" s="51">
        <v>95538.665240000002</v>
      </c>
      <c r="P212" s="51">
        <v>95944.741459999976</v>
      </c>
      <c r="Q212" s="51">
        <v>98520.903159999973</v>
      </c>
      <c r="R212" s="51">
        <v>95179.862240000017</v>
      </c>
      <c r="S212" s="90">
        <f t="shared" si="23"/>
        <v>1089317.6112799998</v>
      </c>
      <c r="T212" s="90">
        <f t="shared" si="26"/>
        <v>57348.935416000197</v>
      </c>
      <c r="U212" s="91">
        <f t="shared" si="22"/>
        <v>0.94998638829985482</v>
      </c>
    </row>
    <row r="213" spans="1:21" s="92" customFormat="1" ht="15.45" customHeight="1" x14ac:dyDescent="0.3">
      <c r="A213" s="85" t="s">
        <v>114</v>
      </c>
      <c r="B213" s="88" t="s">
        <v>1</v>
      </c>
      <c r="C213" s="88" t="s">
        <v>63</v>
      </c>
      <c r="D213" s="87" t="s">
        <v>79</v>
      </c>
      <c r="E213" s="87" t="s">
        <v>22</v>
      </c>
      <c r="F213" s="51">
        <v>278274.40000000002</v>
      </c>
      <c r="G213" s="51">
        <v>21944.802479999998</v>
      </c>
      <c r="H213" s="51">
        <v>22517.30082</v>
      </c>
      <c r="I213" s="51">
        <v>22945.37924000002</v>
      </c>
      <c r="J213" s="51">
        <v>23188.039120000001</v>
      </c>
      <c r="K213" s="51">
        <v>19341.934000000001</v>
      </c>
      <c r="L213" s="51">
        <v>19237.263260000011</v>
      </c>
      <c r="M213" s="51">
        <v>12074.3169</v>
      </c>
      <c r="N213" s="51">
        <v>14395.757240000001</v>
      </c>
      <c r="O213" s="51">
        <v>22357.805420000001</v>
      </c>
      <c r="P213" s="51">
        <v>25547.22570000001</v>
      </c>
      <c r="Q213" s="51">
        <v>43981.819659999986</v>
      </c>
      <c r="R213" s="51">
        <v>37747.974419999977</v>
      </c>
      <c r="S213" s="90">
        <f t="shared" si="23"/>
        <v>285279.61826000002</v>
      </c>
      <c r="T213" s="90">
        <f t="shared" si="26"/>
        <v>-7005.2182599999942</v>
      </c>
      <c r="U213" s="91">
        <f t="shared" si="22"/>
        <v>1.0251737790468689</v>
      </c>
    </row>
    <row r="214" spans="1:21" s="92" customFormat="1" ht="15.45" customHeight="1" x14ac:dyDescent="0.3">
      <c r="A214" s="85" t="s">
        <v>114</v>
      </c>
      <c r="B214" s="88" t="s">
        <v>1</v>
      </c>
      <c r="C214" s="88" t="s">
        <v>63</v>
      </c>
      <c r="D214" s="87" t="s">
        <v>80</v>
      </c>
      <c r="E214" s="87" t="s">
        <v>23</v>
      </c>
      <c r="F214" s="51">
        <v>42015.16</v>
      </c>
      <c r="G214" s="51">
        <v>2863.4397399999998</v>
      </c>
      <c r="H214" s="51">
        <v>1273.6753000000001</v>
      </c>
      <c r="I214" s="51">
        <v>433.62691999999993</v>
      </c>
      <c r="J214" s="51">
        <v>1751.07098</v>
      </c>
      <c r="K214" s="51">
        <v>6269.47894</v>
      </c>
      <c r="L214" s="51">
        <v>5374.3127200000008</v>
      </c>
      <c r="M214" s="51">
        <v>9181.7427400000015</v>
      </c>
      <c r="N214" s="51">
        <v>5469.7058200000001</v>
      </c>
      <c r="O214" s="51">
        <v>6480.7274599999992</v>
      </c>
      <c r="P214" s="51">
        <v>6866.9304600000014</v>
      </c>
      <c r="Q214" s="51">
        <v>3325.3215399999999</v>
      </c>
      <c r="R214" s="51">
        <v>769.06594000000041</v>
      </c>
      <c r="S214" s="90">
        <f t="shared" si="23"/>
        <v>50059.098560000006</v>
      </c>
      <c r="T214" s="90">
        <f t="shared" si="26"/>
        <v>-8043.9385600000023</v>
      </c>
      <c r="U214" s="91">
        <f t="shared" si="22"/>
        <v>1.1914532411634278</v>
      </c>
    </row>
    <row r="215" spans="1:21" s="92" customFormat="1" ht="15.45" customHeight="1" x14ac:dyDescent="0.3">
      <c r="A215" s="85" t="s">
        <v>114</v>
      </c>
      <c r="B215" s="88" t="s">
        <v>1</v>
      </c>
      <c r="C215" s="88" t="s">
        <v>63</v>
      </c>
      <c r="D215" s="87" t="s">
        <v>81</v>
      </c>
      <c r="E215" s="87" t="s">
        <v>82</v>
      </c>
      <c r="F215" s="51">
        <v>20714.400000000001</v>
      </c>
      <c r="G215" s="51">
        <v>968.35162000000003</v>
      </c>
      <c r="H215" s="51">
        <v>2372.8920600000001</v>
      </c>
      <c r="I215" s="51">
        <v>2268.3857200000011</v>
      </c>
      <c r="J215" s="51">
        <v>2187.4022799999998</v>
      </c>
      <c r="K215" s="51">
        <v>1201.7064600000001</v>
      </c>
      <c r="L215" s="51">
        <v>2509.6098400000001</v>
      </c>
      <c r="M215" s="51">
        <v>511.33880000000011</v>
      </c>
      <c r="N215" s="51">
        <v>9.5900000000000016</v>
      </c>
      <c r="O215" s="51">
        <v>3048.22534</v>
      </c>
      <c r="P215" s="51">
        <v>4608.8498799999988</v>
      </c>
      <c r="Q215" s="51">
        <v>2061.96234</v>
      </c>
      <c r="R215" s="51">
        <v>3092.3229000000001</v>
      </c>
      <c r="S215" s="90">
        <f t="shared" si="23"/>
        <v>24840.637239999996</v>
      </c>
      <c r="T215" s="90">
        <f t="shared" si="26"/>
        <v>-4126.2372399999949</v>
      </c>
      <c r="U215" s="91">
        <f t="shared" si="22"/>
        <v>1.1991965608465607</v>
      </c>
    </row>
    <row r="216" spans="1:21" s="92" customFormat="1" ht="15.45" customHeight="1" x14ac:dyDescent="0.3">
      <c r="A216" s="85" t="s">
        <v>114</v>
      </c>
      <c r="B216" s="88" t="s">
        <v>1</v>
      </c>
      <c r="C216" s="88" t="s">
        <v>63</v>
      </c>
      <c r="D216" s="87" t="s">
        <v>83</v>
      </c>
      <c r="E216" s="87" t="s">
        <v>24</v>
      </c>
      <c r="F216" s="51">
        <v>922812.54599999986</v>
      </c>
      <c r="G216" s="51">
        <v>95965.250359999976</v>
      </c>
      <c r="H216" s="51">
        <v>85092.933100000024</v>
      </c>
      <c r="I216" s="51">
        <v>86244.601680000153</v>
      </c>
      <c r="J216" s="51">
        <v>49641.382820000057</v>
      </c>
      <c r="K216" s="51">
        <v>57847.255380000068</v>
      </c>
      <c r="L216" s="51">
        <v>70090.668640000047</v>
      </c>
      <c r="M216" s="51">
        <v>56547.388420000047</v>
      </c>
      <c r="N216" s="51">
        <v>68970.082620000132</v>
      </c>
      <c r="O216" s="51">
        <v>79350.887720000203</v>
      </c>
      <c r="P216" s="51">
        <v>77151.292440000005</v>
      </c>
      <c r="Q216" s="51">
        <v>87413.104819999964</v>
      </c>
      <c r="R216" s="51">
        <v>100706.7546000001</v>
      </c>
      <c r="S216" s="90">
        <f t="shared" si="23"/>
        <v>915021.6026000008</v>
      </c>
      <c r="T216" s="90">
        <f t="shared" si="26"/>
        <v>7790.9433999990579</v>
      </c>
      <c r="U216" s="91">
        <f t="shared" si="22"/>
        <v>0.9915573932823416</v>
      </c>
    </row>
    <row r="217" spans="1:21" s="92" customFormat="1" ht="15.45" customHeight="1" x14ac:dyDescent="0.3">
      <c r="A217" s="85" t="s">
        <v>114</v>
      </c>
      <c r="B217" s="88" t="s">
        <v>1</v>
      </c>
      <c r="C217" s="88" t="s">
        <v>63</v>
      </c>
      <c r="D217" s="87" t="s">
        <v>84</v>
      </c>
      <c r="E217" s="87" t="s">
        <v>85</v>
      </c>
      <c r="F217" s="51">
        <v>965805.06400000036</v>
      </c>
      <c r="G217" s="51">
        <v>54705.92209999996</v>
      </c>
      <c r="H217" s="51">
        <v>71754.336359999943</v>
      </c>
      <c r="I217" s="51">
        <v>79949.246179999958</v>
      </c>
      <c r="J217" s="51">
        <v>104436.81524</v>
      </c>
      <c r="K217" s="51">
        <v>102954.9629599997</v>
      </c>
      <c r="L217" s="51">
        <v>71186.627539999943</v>
      </c>
      <c r="M217" s="51">
        <v>40117.641499999983</v>
      </c>
      <c r="N217" s="51">
        <v>50025.440400000007</v>
      </c>
      <c r="O217" s="51">
        <v>70904.856899999984</v>
      </c>
      <c r="P217" s="51">
        <v>70761.771359999941</v>
      </c>
      <c r="Q217" s="51">
        <v>66950.283399999986</v>
      </c>
      <c r="R217" s="51">
        <v>145162.8901800001</v>
      </c>
      <c r="S217" s="90">
        <f t="shared" si="23"/>
        <v>928910.79411999939</v>
      </c>
      <c r="T217" s="90">
        <f t="shared" si="26"/>
        <v>36894.269880000968</v>
      </c>
      <c r="U217" s="91">
        <f t="shared" si="22"/>
        <v>0.96179946528008575</v>
      </c>
    </row>
    <row r="218" spans="1:21" s="92" customFormat="1" ht="15.45" customHeight="1" x14ac:dyDescent="0.3">
      <c r="A218" s="85" t="s">
        <v>114</v>
      </c>
      <c r="B218" s="88" t="s">
        <v>1</v>
      </c>
      <c r="C218" s="88" t="s">
        <v>63</v>
      </c>
      <c r="D218" s="87" t="s">
        <v>86</v>
      </c>
      <c r="E218" s="87" t="s">
        <v>25</v>
      </c>
      <c r="F218" s="51">
        <v>263588</v>
      </c>
      <c r="G218" s="51">
        <v>5208.0221199999987</v>
      </c>
      <c r="H218" s="51">
        <v>8128.4812600000032</v>
      </c>
      <c r="I218" s="51">
        <v>17324.855599999992</v>
      </c>
      <c r="J218" s="51">
        <v>17180.742559999999</v>
      </c>
      <c r="K218" s="51">
        <v>40007.000300000007</v>
      </c>
      <c r="L218" s="51">
        <v>9932.258880000003</v>
      </c>
      <c r="M218" s="51">
        <v>23019.216759999988</v>
      </c>
      <c r="N218" s="51">
        <v>60693.224880000002</v>
      </c>
      <c r="O218" s="51">
        <v>20838.426100000001</v>
      </c>
      <c r="P218" s="51">
        <v>10152.522000000001</v>
      </c>
      <c r="Q218" s="51">
        <v>18579.07142</v>
      </c>
      <c r="R218" s="51">
        <v>20163.813440000002</v>
      </c>
      <c r="S218" s="90">
        <f t="shared" si="23"/>
        <v>251227.63531999997</v>
      </c>
      <c r="T218" s="90">
        <f t="shared" si="26"/>
        <v>12360.364680000028</v>
      </c>
      <c r="U218" s="91">
        <f t="shared" si="22"/>
        <v>0.95310725571725563</v>
      </c>
    </row>
    <row r="219" spans="1:21" s="92" customFormat="1" ht="15.45" customHeight="1" x14ac:dyDescent="0.3">
      <c r="A219" s="85" t="s">
        <v>114</v>
      </c>
      <c r="B219" s="88" t="s">
        <v>1</v>
      </c>
      <c r="C219" s="88" t="s">
        <v>63</v>
      </c>
      <c r="D219" s="87" t="s">
        <v>87</v>
      </c>
      <c r="E219" s="87" t="s">
        <v>26</v>
      </c>
      <c r="F219" s="51">
        <v>281602.67800000001</v>
      </c>
      <c r="G219" s="51">
        <v>11703.425020000001</v>
      </c>
      <c r="H219" s="51">
        <v>12591.9851</v>
      </c>
      <c r="I219" s="51">
        <v>14298.114600000001</v>
      </c>
      <c r="J219" s="51">
        <v>8733.2787200000021</v>
      </c>
      <c r="K219" s="51">
        <v>12689.09892</v>
      </c>
      <c r="L219" s="51">
        <v>18667.915919999999</v>
      </c>
      <c r="M219" s="51">
        <v>17464.291459999989</v>
      </c>
      <c r="N219" s="51">
        <v>9533.3998199999987</v>
      </c>
      <c r="O219" s="51">
        <v>16946.453379999999</v>
      </c>
      <c r="P219" s="51">
        <v>17050.01168</v>
      </c>
      <c r="Q219" s="51">
        <v>72280.482120000015</v>
      </c>
      <c r="R219" s="51">
        <v>59049.575599999996</v>
      </c>
      <c r="S219" s="90">
        <f t="shared" si="23"/>
        <v>271008.03233999998</v>
      </c>
      <c r="T219" s="90">
        <f t="shared" si="26"/>
        <v>10594.645660000038</v>
      </c>
      <c r="U219" s="91">
        <f t="shared" si="22"/>
        <v>0.9623773263264207</v>
      </c>
    </row>
    <row r="220" spans="1:21" s="92" customFormat="1" ht="15.45" customHeight="1" x14ac:dyDescent="0.3">
      <c r="A220" s="85" t="s">
        <v>114</v>
      </c>
      <c r="B220" s="88" t="s">
        <v>1</v>
      </c>
      <c r="C220" s="88" t="s">
        <v>63</v>
      </c>
      <c r="D220" s="87" t="s">
        <v>88</v>
      </c>
      <c r="E220" s="87" t="s">
        <v>27</v>
      </c>
      <c r="F220" s="51">
        <v>466339.78</v>
      </c>
      <c r="G220" s="51">
        <v>20685.498479999998</v>
      </c>
      <c r="H220" s="51">
        <v>27168.069960000001</v>
      </c>
      <c r="I220" s="51">
        <v>97977.048780000041</v>
      </c>
      <c r="J220" s="51">
        <v>31565.50144</v>
      </c>
      <c r="K220" s="51">
        <v>43527.374220000027</v>
      </c>
      <c r="L220" s="51">
        <v>31453.873840000018</v>
      </c>
      <c r="M220" s="51">
        <v>9558.5913800000035</v>
      </c>
      <c r="N220" s="51">
        <v>34221.997199999998</v>
      </c>
      <c r="O220" s="51">
        <v>91139.622639999987</v>
      </c>
      <c r="P220" s="51">
        <v>43122.624159999992</v>
      </c>
      <c r="Q220" s="51">
        <v>49970.478739999999</v>
      </c>
      <c r="R220" s="51">
        <v>33912.563520000003</v>
      </c>
      <c r="S220" s="90">
        <f t="shared" si="23"/>
        <v>514303.24436000013</v>
      </c>
      <c r="T220" s="90">
        <f t="shared" si="26"/>
        <v>-47963.4643600001</v>
      </c>
      <c r="U220" s="91">
        <f t="shared" ref="U220:U255" si="27">S220/F220</f>
        <v>1.1028508963142714</v>
      </c>
    </row>
    <row r="221" spans="1:21" s="92" customFormat="1" ht="15.45" customHeight="1" x14ac:dyDescent="0.3">
      <c r="A221" s="85" t="s">
        <v>114</v>
      </c>
      <c r="B221" s="88" t="s">
        <v>1</v>
      </c>
      <c r="C221" s="88" t="s">
        <v>63</v>
      </c>
      <c r="D221" s="87" t="s">
        <v>89</v>
      </c>
      <c r="E221" s="87" t="s">
        <v>28</v>
      </c>
      <c r="F221" s="51">
        <v>230370.98</v>
      </c>
      <c r="G221" s="51">
        <v>2703.2018000000012</v>
      </c>
      <c r="H221" s="51">
        <v>1640.5613000000001</v>
      </c>
      <c r="I221" s="51">
        <v>1694.2570800000001</v>
      </c>
      <c r="J221" s="51">
        <v>1540.2553800000001</v>
      </c>
      <c r="K221" s="51">
        <v>7831.3830600000001</v>
      </c>
      <c r="L221" s="51">
        <v>2226.4198799999999</v>
      </c>
      <c r="M221" s="51">
        <v>1255.80502</v>
      </c>
      <c r="N221" s="51">
        <v>3664.0019800000009</v>
      </c>
      <c r="O221" s="51">
        <v>5278.0291200000011</v>
      </c>
      <c r="P221" s="51">
        <v>7725.0655800000022</v>
      </c>
      <c r="Q221" s="51">
        <v>71181.440719999999</v>
      </c>
      <c r="R221" s="51">
        <v>143662.28808</v>
      </c>
      <c r="S221" s="90">
        <f t="shared" si="23"/>
        <v>250402.709</v>
      </c>
      <c r="T221" s="90">
        <f t="shared" si="26"/>
        <v>-20031.728999999992</v>
      </c>
      <c r="U221" s="91">
        <f t="shared" si="27"/>
        <v>1.0869542205359373</v>
      </c>
    </row>
    <row r="222" spans="1:21" s="92" customFormat="1" ht="15.45" customHeight="1" x14ac:dyDescent="0.3">
      <c r="A222" s="85" t="s">
        <v>114</v>
      </c>
      <c r="B222" s="88" t="s">
        <v>1</v>
      </c>
      <c r="C222" s="88" t="s">
        <v>63</v>
      </c>
      <c r="D222" s="87" t="s">
        <v>90</v>
      </c>
      <c r="E222" s="87" t="s">
        <v>29</v>
      </c>
      <c r="F222" s="51">
        <v>695161.41400000011</v>
      </c>
      <c r="G222" s="51">
        <v>10707.171979999999</v>
      </c>
      <c r="H222" s="51">
        <v>14625.76927999999</v>
      </c>
      <c r="I222" s="51">
        <v>15843.00058</v>
      </c>
      <c r="J222" s="51">
        <v>20754.228640000001</v>
      </c>
      <c r="K222" s="51">
        <v>47310.867599999983</v>
      </c>
      <c r="L222" s="51">
        <v>21918.468339999999</v>
      </c>
      <c r="M222" s="51">
        <v>12693.781580000001</v>
      </c>
      <c r="N222" s="51">
        <v>25078.565139999999</v>
      </c>
      <c r="O222" s="51">
        <v>44584.584040000002</v>
      </c>
      <c r="P222" s="51">
        <v>31630.19832</v>
      </c>
      <c r="Q222" s="51">
        <v>42010.502000000008</v>
      </c>
      <c r="R222" s="51">
        <v>31761.833399999989</v>
      </c>
      <c r="S222" s="90">
        <f t="shared" si="23"/>
        <v>318918.97089999996</v>
      </c>
      <c r="T222" s="90">
        <f t="shared" si="26"/>
        <v>376242.44310000015</v>
      </c>
      <c r="U222" s="91">
        <f t="shared" si="27"/>
        <v>0.45876966770195321</v>
      </c>
    </row>
    <row r="223" spans="1:21" s="92" customFormat="1" ht="15.45" customHeight="1" x14ac:dyDescent="0.3">
      <c r="A223" s="85" t="s">
        <v>114</v>
      </c>
      <c r="B223" s="88" t="s">
        <v>1</v>
      </c>
      <c r="C223" s="88" t="s">
        <v>63</v>
      </c>
      <c r="D223" s="87" t="s">
        <v>91</v>
      </c>
      <c r="E223" s="87" t="s">
        <v>30</v>
      </c>
      <c r="F223" s="51">
        <v>46854</v>
      </c>
      <c r="G223" s="51">
        <v>5416.9443800000008</v>
      </c>
      <c r="H223" s="51">
        <v>3392.5611399999998</v>
      </c>
      <c r="I223" s="51">
        <v>590.43712000000016</v>
      </c>
      <c r="J223" s="51">
        <v>419.18711999999999</v>
      </c>
      <c r="K223" s="51">
        <v>1227.1473599999999</v>
      </c>
      <c r="L223" s="51">
        <v>25397.503880000011</v>
      </c>
      <c r="M223" s="51">
        <v>977.11688000000026</v>
      </c>
      <c r="N223" s="51">
        <v>136.04648</v>
      </c>
      <c r="O223" s="51">
        <v>0</v>
      </c>
      <c r="P223" s="51">
        <v>80.830000000000013</v>
      </c>
      <c r="Q223" s="51">
        <v>7908.420900000001</v>
      </c>
      <c r="R223" s="51">
        <v>1191.68902</v>
      </c>
      <c r="S223" s="90">
        <f t="shared" si="23"/>
        <v>46737.88428000002</v>
      </c>
      <c r="T223" s="90">
        <f t="shared" si="26"/>
        <v>116.11571999997977</v>
      </c>
      <c r="U223" s="91">
        <f t="shared" si="27"/>
        <v>0.99752175438596535</v>
      </c>
    </row>
    <row r="224" spans="1:21" s="92" customFormat="1" ht="15.45" customHeight="1" x14ac:dyDescent="0.3">
      <c r="A224" s="85" t="s">
        <v>114</v>
      </c>
      <c r="B224" s="88" t="s">
        <v>1</v>
      </c>
      <c r="C224" s="88" t="s">
        <v>63</v>
      </c>
      <c r="D224" s="87" t="s">
        <v>92</v>
      </c>
      <c r="E224" s="87" t="s">
        <v>31</v>
      </c>
      <c r="F224" s="51">
        <v>21684.36</v>
      </c>
      <c r="G224" s="51">
        <v>118.916</v>
      </c>
      <c r="H224" s="51">
        <v>235.74959999999999</v>
      </c>
      <c r="I224" s="51">
        <v>127.6703</v>
      </c>
      <c r="J224" s="51">
        <v>210.39637999999999</v>
      </c>
      <c r="K224" s="51">
        <v>558.17910000000006</v>
      </c>
      <c r="L224" s="51">
        <v>332.4113200000001</v>
      </c>
      <c r="M224" s="51">
        <v>7.0609800000000007</v>
      </c>
      <c r="N224" s="51">
        <v>1824.1577400000001</v>
      </c>
      <c r="O224" s="51">
        <v>614.00385999999992</v>
      </c>
      <c r="P224" s="51">
        <v>8405.251400000001</v>
      </c>
      <c r="Q224" s="51">
        <v>6156.1881600000024</v>
      </c>
      <c r="R224" s="51">
        <v>11198.106</v>
      </c>
      <c r="S224" s="90">
        <f t="shared" si="23"/>
        <v>29788.090840000004</v>
      </c>
      <c r="T224" s="90">
        <f t="shared" si="26"/>
        <v>-8103.7308400000038</v>
      </c>
      <c r="U224" s="91">
        <f t="shared" si="27"/>
        <v>1.3737131665403084</v>
      </c>
    </row>
    <row r="225" spans="1:21" s="92" customFormat="1" ht="15.45" customHeight="1" x14ac:dyDescent="0.3">
      <c r="A225" s="85" t="s">
        <v>114</v>
      </c>
      <c r="B225" s="88" t="s">
        <v>1</v>
      </c>
      <c r="C225" s="88" t="s">
        <v>63</v>
      </c>
      <c r="D225" s="87" t="s">
        <v>93</v>
      </c>
      <c r="E225" s="87" t="s">
        <v>94</v>
      </c>
      <c r="F225" s="51">
        <v>50987.289999999994</v>
      </c>
      <c r="G225" s="51">
        <v>312.49152000000009</v>
      </c>
      <c r="H225" s="51">
        <v>16018.22906</v>
      </c>
      <c r="I225" s="51">
        <v>979.08146000000011</v>
      </c>
      <c r="J225" s="51">
        <v>1027.53836</v>
      </c>
      <c r="K225" s="51">
        <v>8313.7217000000001</v>
      </c>
      <c r="L225" s="51">
        <v>485.37456000000009</v>
      </c>
      <c r="M225" s="51">
        <v>901.59974000000011</v>
      </c>
      <c r="N225" s="51">
        <v>270.23797999999999</v>
      </c>
      <c r="O225" s="51">
        <v>5565.6250000000018</v>
      </c>
      <c r="P225" s="51">
        <v>11924.077219999999</v>
      </c>
      <c r="Q225" s="51">
        <v>3708.513280000001</v>
      </c>
      <c r="R225" s="51">
        <v>6993.417080000002</v>
      </c>
      <c r="S225" s="90">
        <f t="shared" si="23"/>
        <v>56499.90696</v>
      </c>
      <c r="T225" s="90">
        <f t="shared" si="26"/>
        <v>-5512.6169600000067</v>
      </c>
      <c r="U225" s="91">
        <f t="shared" si="27"/>
        <v>1.1081174731977323</v>
      </c>
    </row>
    <row r="226" spans="1:21" s="92" customFormat="1" ht="15.45" customHeight="1" x14ac:dyDescent="0.3">
      <c r="A226" s="85" t="s">
        <v>114</v>
      </c>
      <c r="B226" s="88" t="s">
        <v>1</v>
      </c>
      <c r="C226" s="88" t="s">
        <v>63</v>
      </c>
      <c r="D226" s="87" t="s">
        <v>95</v>
      </c>
      <c r="E226" s="87" t="s">
        <v>32</v>
      </c>
      <c r="F226" s="51">
        <v>5844.42</v>
      </c>
      <c r="G226" s="51">
        <v>164.70414</v>
      </c>
      <c r="H226" s="51">
        <v>156.19644</v>
      </c>
      <c r="I226" s="51">
        <v>132.64340000000001</v>
      </c>
      <c r="J226" s="51">
        <v>184.66229999999999</v>
      </c>
      <c r="K226" s="51">
        <v>173.99</v>
      </c>
      <c r="L226" s="51">
        <v>422.45319999999998</v>
      </c>
      <c r="M226" s="51">
        <v>177.96574000000001</v>
      </c>
      <c r="N226" s="51">
        <v>116.4089</v>
      </c>
      <c r="O226" s="51">
        <v>140.12360000000001</v>
      </c>
      <c r="P226" s="51">
        <v>567.31426000000022</v>
      </c>
      <c r="Q226" s="51">
        <v>732.53899999999999</v>
      </c>
      <c r="R226" s="51">
        <v>3440.3440000000001</v>
      </c>
      <c r="S226" s="90">
        <f t="shared" si="23"/>
        <v>6409.3449799999999</v>
      </c>
      <c r="T226" s="90">
        <f t="shared" si="26"/>
        <v>-564.92497999999978</v>
      </c>
      <c r="U226" s="91">
        <f t="shared" si="27"/>
        <v>1.0966605719643694</v>
      </c>
    </row>
    <row r="227" spans="1:21" s="92" customFormat="1" ht="15.45" customHeight="1" x14ac:dyDescent="0.3">
      <c r="A227" s="85" t="s">
        <v>114</v>
      </c>
      <c r="B227" s="88" t="s">
        <v>1</v>
      </c>
      <c r="C227" s="88" t="s">
        <v>63</v>
      </c>
      <c r="D227" s="87" t="s">
        <v>96</v>
      </c>
      <c r="E227" s="87" t="s">
        <v>33</v>
      </c>
      <c r="F227" s="51">
        <v>136961.092</v>
      </c>
      <c r="G227" s="51">
        <v>9780.3888999999999</v>
      </c>
      <c r="H227" s="51">
        <v>12213.985659999989</v>
      </c>
      <c r="I227" s="51">
        <v>15305.072819999979</v>
      </c>
      <c r="J227" s="51">
        <v>11476.673580000001</v>
      </c>
      <c r="K227" s="51">
        <v>14571.78305999998</v>
      </c>
      <c r="L227" s="51">
        <v>15231.468199999999</v>
      </c>
      <c r="M227" s="51">
        <v>4780.0916599999964</v>
      </c>
      <c r="N227" s="51">
        <v>9997.9750399999975</v>
      </c>
      <c r="O227" s="51">
        <v>16618.423319999969</v>
      </c>
      <c r="P227" s="51">
        <v>17671.725899999979</v>
      </c>
      <c r="Q227" s="51">
        <v>10523.241260000001</v>
      </c>
      <c r="R227" s="51">
        <v>10599.602320000011</v>
      </c>
      <c r="S227" s="90">
        <f t="shared" si="23"/>
        <v>148770.43171999988</v>
      </c>
      <c r="T227" s="90">
        <f t="shared" si="26"/>
        <v>-11809.339719999873</v>
      </c>
      <c r="U227" s="91">
        <f t="shared" si="27"/>
        <v>1.086224047629526</v>
      </c>
    </row>
    <row r="228" spans="1:21" s="92" customFormat="1" ht="15.45" customHeight="1" x14ac:dyDescent="0.3">
      <c r="A228" s="85" t="s">
        <v>114</v>
      </c>
      <c r="B228" s="88" t="s">
        <v>1</v>
      </c>
      <c r="C228" s="88" t="s">
        <v>63</v>
      </c>
      <c r="D228" s="87" t="s">
        <v>97</v>
      </c>
      <c r="E228" s="87" t="s">
        <v>98</v>
      </c>
      <c r="F228" s="51">
        <v>16787.98</v>
      </c>
      <c r="G228" s="51">
        <v>836.49734000000001</v>
      </c>
      <c r="H228" s="51">
        <v>165.25762</v>
      </c>
      <c r="I228" s="51">
        <v>259.22318000000013</v>
      </c>
      <c r="J228" s="51">
        <v>5441.0591199999981</v>
      </c>
      <c r="K228" s="51">
        <v>207.11660000000001</v>
      </c>
      <c r="L228" s="51">
        <v>1037.4873</v>
      </c>
      <c r="M228" s="51">
        <v>197.02518000000001</v>
      </c>
      <c r="N228" s="51">
        <v>125.18786</v>
      </c>
      <c r="O228" s="51">
        <v>379.32560000000012</v>
      </c>
      <c r="P228" s="51">
        <v>5170.9526599999999</v>
      </c>
      <c r="Q228" s="51">
        <v>1372.03856</v>
      </c>
      <c r="R228" s="51">
        <v>1257.0599400000001</v>
      </c>
      <c r="S228" s="90">
        <f t="shared" si="23"/>
        <v>16448.230959999997</v>
      </c>
      <c r="T228" s="90">
        <f t="shared" si="26"/>
        <v>339.74904000000242</v>
      </c>
      <c r="U228" s="91">
        <f t="shared" si="27"/>
        <v>0.97976236330993949</v>
      </c>
    </row>
    <row r="229" spans="1:21" s="97" customFormat="1" ht="15.45" customHeight="1" x14ac:dyDescent="0.3">
      <c r="A229" s="78" t="s">
        <v>115</v>
      </c>
      <c r="B229" s="79" t="s">
        <v>62</v>
      </c>
      <c r="C229" s="94"/>
      <c r="D229" s="79"/>
      <c r="E229" s="94"/>
      <c r="F229" s="81">
        <f t="shared" ref="F229:R229" si="28">SUM(F230:F255)</f>
        <v>8708006.9622443281</v>
      </c>
      <c r="G229" s="81">
        <f t="shared" si="28"/>
        <v>497980.07139999996</v>
      </c>
      <c r="H229" s="81">
        <f t="shared" si="28"/>
        <v>541311.50639999984</v>
      </c>
      <c r="I229" s="81">
        <f t="shared" si="28"/>
        <v>681656.7337423265</v>
      </c>
      <c r="J229" s="81">
        <f t="shared" si="28"/>
        <v>653436.13615000003</v>
      </c>
      <c r="K229" s="81">
        <f t="shared" si="28"/>
        <v>752641.35512000159</v>
      </c>
      <c r="L229" s="81">
        <f t="shared" si="28"/>
        <v>669543.8797266843</v>
      </c>
      <c r="M229" s="81">
        <f t="shared" si="28"/>
        <v>526716.65224235924</v>
      </c>
      <c r="N229" s="81">
        <f t="shared" si="28"/>
        <v>653426.52249672054</v>
      </c>
      <c r="O229" s="81">
        <f t="shared" si="28"/>
        <v>813888.24471900612</v>
      </c>
      <c r="P229" s="81">
        <f t="shared" si="28"/>
        <v>771773.05848777061</v>
      </c>
      <c r="Q229" s="81">
        <f t="shared" si="28"/>
        <v>839725.27069696353</v>
      </c>
      <c r="R229" s="81">
        <f t="shared" si="28"/>
        <v>1017429.0770977009</v>
      </c>
      <c r="S229" s="74">
        <f t="shared" si="23"/>
        <v>8419528.5082795322</v>
      </c>
      <c r="T229" s="74">
        <f t="shared" si="26"/>
        <v>288478.45396479592</v>
      </c>
      <c r="U229" s="76">
        <f t="shared" si="27"/>
        <v>0.9668720460128748</v>
      </c>
    </row>
    <row r="230" spans="1:21" s="92" customFormat="1" ht="15.45" customHeight="1" x14ac:dyDescent="0.3">
      <c r="A230" s="85" t="s">
        <v>115</v>
      </c>
      <c r="B230" s="86" t="s">
        <v>0</v>
      </c>
      <c r="C230" s="88" t="s">
        <v>63</v>
      </c>
      <c r="D230" s="87" t="s">
        <v>64</v>
      </c>
      <c r="E230" s="86" t="s">
        <v>19</v>
      </c>
      <c r="F230" s="51">
        <v>352124.78</v>
      </c>
      <c r="G230" s="51">
        <v>0</v>
      </c>
      <c r="H230" s="51">
        <v>0</v>
      </c>
      <c r="I230" s="51">
        <v>5837.9874</v>
      </c>
      <c r="J230" s="51">
        <v>78934.516499999983</v>
      </c>
      <c r="K230" s="51">
        <v>0</v>
      </c>
      <c r="L230" s="51">
        <v>27353.11565</v>
      </c>
      <c r="M230" s="51">
        <v>0</v>
      </c>
      <c r="N230" s="51">
        <v>4648.9166500000001</v>
      </c>
      <c r="O230" s="51">
        <v>37384.449549999998</v>
      </c>
      <c r="P230" s="51">
        <v>41880.544999999998</v>
      </c>
      <c r="Q230" s="51">
        <v>0</v>
      </c>
      <c r="R230" s="51">
        <v>63634.614400000013</v>
      </c>
      <c r="S230" s="90">
        <f t="shared" ref="S230:S255" si="29">SUM(G230:R230)</f>
        <v>259674.14515</v>
      </c>
      <c r="T230" s="90">
        <f t="shared" si="26"/>
        <v>92450.634850000031</v>
      </c>
      <c r="U230" s="91">
        <f t="shared" si="27"/>
        <v>0.7374492222614949</v>
      </c>
    </row>
    <row r="231" spans="1:21" s="92" customFormat="1" ht="15.45" customHeight="1" x14ac:dyDescent="0.3">
      <c r="A231" s="85" t="s">
        <v>115</v>
      </c>
      <c r="B231" s="86" t="s">
        <v>0</v>
      </c>
      <c r="C231" s="88" t="s">
        <v>63</v>
      </c>
      <c r="D231" s="87" t="s">
        <v>65</v>
      </c>
      <c r="E231" s="87" t="s">
        <v>20</v>
      </c>
      <c r="F231" s="51">
        <v>23036.125</v>
      </c>
      <c r="G231" s="51">
        <v>0</v>
      </c>
      <c r="H231" s="51">
        <v>0</v>
      </c>
      <c r="I231" s="51">
        <v>0</v>
      </c>
      <c r="J231" s="51">
        <v>0</v>
      </c>
      <c r="K231" s="51">
        <v>11162.7194</v>
      </c>
      <c r="L231" s="51">
        <v>0</v>
      </c>
      <c r="M231" s="51">
        <v>11873.5036</v>
      </c>
      <c r="N231" s="51">
        <v>0</v>
      </c>
      <c r="O231" s="51">
        <v>0</v>
      </c>
      <c r="P231" s="51">
        <v>0</v>
      </c>
      <c r="Q231" s="51">
        <v>0</v>
      </c>
      <c r="R231" s="51">
        <v>0</v>
      </c>
      <c r="S231" s="90">
        <f t="shared" si="29"/>
        <v>23036.222999999998</v>
      </c>
      <c r="T231" s="90">
        <f t="shared" si="26"/>
        <v>-9.7999999998137355E-2</v>
      </c>
      <c r="U231" s="91">
        <f t="shared" si="27"/>
        <v>1.0000042541877159</v>
      </c>
    </row>
    <row r="232" spans="1:21" s="92" customFormat="1" ht="15.45" customHeight="1" x14ac:dyDescent="0.3">
      <c r="A232" s="85" t="s">
        <v>115</v>
      </c>
      <c r="B232" s="86" t="s">
        <v>0</v>
      </c>
      <c r="C232" s="88" t="s">
        <v>63</v>
      </c>
      <c r="D232" s="87">
        <v>1551</v>
      </c>
      <c r="E232" s="87" t="s">
        <v>66</v>
      </c>
      <c r="F232" s="51">
        <v>538013.66826432594</v>
      </c>
      <c r="G232" s="51">
        <v>0</v>
      </c>
      <c r="H232" s="51">
        <v>0</v>
      </c>
      <c r="I232" s="51">
        <v>60368.066792326463</v>
      </c>
      <c r="J232" s="51">
        <v>0</v>
      </c>
      <c r="K232" s="51">
        <v>44624.128770001582</v>
      </c>
      <c r="L232" s="51">
        <v>23660.84612668441</v>
      </c>
      <c r="M232" s="51">
        <v>28457.79779235923</v>
      </c>
      <c r="N232" s="51">
        <v>66181.828096720288</v>
      </c>
      <c r="O232" s="51">
        <v>84896.222919006148</v>
      </c>
      <c r="P232" s="51">
        <v>53756.884787770723</v>
      </c>
      <c r="Q232" s="51">
        <v>41926.449296963787</v>
      </c>
      <c r="R232" s="51">
        <v>66460.805347701113</v>
      </c>
      <c r="S232" s="90">
        <f t="shared" si="29"/>
        <v>470333.02992953378</v>
      </c>
      <c r="T232" s="90">
        <f t="shared" si="26"/>
        <v>67680.638334792166</v>
      </c>
      <c r="U232" s="91">
        <f t="shared" si="27"/>
        <v>0.87420275296511485</v>
      </c>
    </row>
    <row r="233" spans="1:21" s="92" customFormat="1" ht="15.45" customHeight="1" x14ac:dyDescent="0.3">
      <c r="A233" s="85" t="s">
        <v>115</v>
      </c>
      <c r="B233" s="86" t="s">
        <v>0</v>
      </c>
      <c r="C233" s="88" t="s">
        <v>63</v>
      </c>
      <c r="D233" s="87">
        <v>1560</v>
      </c>
      <c r="E233" s="87" t="s">
        <v>38</v>
      </c>
      <c r="F233" s="51">
        <v>56448.489999999991</v>
      </c>
      <c r="G233" s="51">
        <v>3146.3292000000001</v>
      </c>
      <c r="H233" s="51">
        <v>0</v>
      </c>
      <c r="I233" s="51">
        <v>0</v>
      </c>
      <c r="J233" s="51">
        <v>6994.26</v>
      </c>
      <c r="K233" s="51">
        <v>1507.3526999999999</v>
      </c>
      <c r="L233" s="51">
        <v>11632.8156</v>
      </c>
      <c r="M233" s="51">
        <v>7790.8285000000014</v>
      </c>
      <c r="N233" s="51">
        <v>5954.0880000000006</v>
      </c>
      <c r="O233" s="51">
        <v>8183.6737499999999</v>
      </c>
      <c r="P233" s="51">
        <v>5206.8379999999997</v>
      </c>
      <c r="Q233" s="51">
        <v>6032.54925</v>
      </c>
      <c r="R233" s="51">
        <v>0</v>
      </c>
      <c r="S233" s="90">
        <f t="shared" si="29"/>
        <v>56448.735000000001</v>
      </c>
      <c r="T233" s="90">
        <f t="shared" si="26"/>
        <v>-0.2450000000098953</v>
      </c>
      <c r="U233" s="91">
        <f t="shared" si="27"/>
        <v>1.0000043402401022</v>
      </c>
    </row>
    <row r="234" spans="1:21" s="92" customFormat="1" ht="15.45" customHeight="1" x14ac:dyDescent="0.3">
      <c r="A234" s="85" t="s">
        <v>115</v>
      </c>
      <c r="B234" s="88" t="s">
        <v>1</v>
      </c>
      <c r="C234" s="88" t="s">
        <v>63</v>
      </c>
      <c r="D234" s="87" t="s">
        <v>68</v>
      </c>
      <c r="E234" s="87" t="s">
        <v>69</v>
      </c>
      <c r="F234" s="51">
        <v>1181543.8600000001</v>
      </c>
      <c r="G234" s="51">
        <v>80229.383150000023</v>
      </c>
      <c r="H234" s="51">
        <v>84298.629799999995</v>
      </c>
      <c r="I234" s="51">
        <v>88118.412549999994</v>
      </c>
      <c r="J234" s="51">
        <v>91776.549199999979</v>
      </c>
      <c r="K234" s="51">
        <v>95611.867400000003</v>
      </c>
      <c r="L234" s="51">
        <v>97702.952199999985</v>
      </c>
      <c r="M234" s="51">
        <v>96061.868699999977</v>
      </c>
      <c r="N234" s="51">
        <v>99179.80975</v>
      </c>
      <c r="O234" s="51">
        <v>102939.60915</v>
      </c>
      <c r="P234" s="51">
        <v>104702.1171</v>
      </c>
      <c r="Q234" s="51">
        <v>107522.53750000001</v>
      </c>
      <c r="R234" s="51">
        <v>107828.24605</v>
      </c>
      <c r="S234" s="90">
        <f t="shared" si="29"/>
        <v>1155971.9825500001</v>
      </c>
      <c r="T234" s="90">
        <f t="shared" si="26"/>
        <v>25571.877450000029</v>
      </c>
      <c r="U234" s="91">
        <f t="shared" si="27"/>
        <v>0.97835723385672702</v>
      </c>
    </row>
    <row r="235" spans="1:21" s="92" customFormat="1" ht="15.45" customHeight="1" x14ac:dyDescent="0.3">
      <c r="A235" s="85" t="s">
        <v>115</v>
      </c>
      <c r="B235" s="88" t="s">
        <v>1</v>
      </c>
      <c r="C235" s="88" t="s">
        <v>63</v>
      </c>
      <c r="D235" s="87" t="s">
        <v>70</v>
      </c>
      <c r="E235" s="87" t="s">
        <v>71</v>
      </c>
      <c r="F235" s="51">
        <v>1570954.21</v>
      </c>
      <c r="G235" s="51">
        <v>118067.9157</v>
      </c>
      <c r="H235" s="51">
        <v>123954.30039999999</v>
      </c>
      <c r="I235" s="51">
        <v>125278.4715</v>
      </c>
      <c r="J235" s="51">
        <v>130927.15965</v>
      </c>
      <c r="K235" s="51">
        <v>136143.66045</v>
      </c>
      <c r="L235" s="51">
        <v>135296.15155000001</v>
      </c>
      <c r="M235" s="51">
        <v>127614.03200000001</v>
      </c>
      <c r="N235" s="51">
        <v>129407.90240000001</v>
      </c>
      <c r="O235" s="51">
        <v>128723.11515</v>
      </c>
      <c r="P235" s="51">
        <v>126739.49225</v>
      </c>
      <c r="Q235" s="51">
        <v>132187.17259999999</v>
      </c>
      <c r="R235" s="51">
        <v>125896.9005</v>
      </c>
      <c r="S235" s="90">
        <f t="shared" si="29"/>
        <v>1540236.27415</v>
      </c>
      <c r="T235" s="90">
        <f t="shared" si="26"/>
        <v>30717.935850000009</v>
      </c>
      <c r="U235" s="91">
        <f t="shared" si="27"/>
        <v>0.98044632004264465</v>
      </c>
    </row>
    <row r="236" spans="1:21" s="92" customFormat="1" ht="15.45" customHeight="1" x14ac:dyDescent="0.3">
      <c r="A236" s="85" t="s">
        <v>115</v>
      </c>
      <c r="B236" s="88" t="s">
        <v>1</v>
      </c>
      <c r="C236" s="88" t="s">
        <v>63</v>
      </c>
      <c r="D236" s="87" t="s">
        <v>72</v>
      </c>
      <c r="E236" s="87" t="s">
        <v>73</v>
      </c>
      <c r="F236" s="51">
        <v>125727.14</v>
      </c>
      <c r="G236" s="51">
        <v>5639.9</v>
      </c>
      <c r="H236" s="51">
        <v>6769.35</v>
      </c>
      <c r="I236" s="51">
        <v>6244.5599999999986</v>
      </c>
      <c r="J236" s="51">
        <v>7297.692500000001</v>
      </c>
      <c r="K236" s="51">
        <v>10405.885</v>
      </c>
      <c r="L236" s="51">
        <v>18640.580000000002</v>
      </c>
      <c r="M236" s="51">
        <v>6328.35</v>
      </c>
      <c r="N236" s="51">
        <v>7978.9982999999993</v>
      </c>
      <c r="O236" s="51">
        <v>17442.775000000001</v>
      </c>
      <c r="P236" s="51">
        <v>15340.92</v>
      </c>
      <c r="Q236" s="51">
        <v>14490.77</v>
      </c>
      <c r="R236" s="51">
        <v>7851.3190000000004</v>
      </c>
      <c r="S236" s="90">
        <f t="shared" si="29"/>
        <v>124431.09980000001</v>
      </c>
      <c r="T236" s="90">
        <f t="shared" si="26"/>
        <v>1296.0401999999885</v>
      </c>
      <c r="U236" s="91">
        <f t="shared" si="27"/>
        <v>0.98969164334764959</v>
      </c>
    </row>
    <row r="237" spans="1:21" s="92" customFormat="1" ht="15.45" customHeight="1" x14ac:dyDescent="0.3">
      <c r="A237" s="85" t="s">
        <v>115</v>
      </c>
      <c r="B237" s="88" t="s">
        <v>1</v>
      </c>
      <c r="C237" s="88" t="s">
        <v>63</v>
      </c>
      <c r="D237" s="87" t="s">
        <v>74</v>
      </c>
      <c r="E237" s="87" t="s">
        <v>75</v>
      </c>
      <c r="F237" s="51">
        <v>171299.59</v>
      </c>
      <c r="G237" s="51">
        <v>691.63499999999999</v>
      </c>
      <c r="H237" s="51">
        <v>1307.075</v>
      </c>
      <c r="I237" s="51">
        <v>549.53499999999997</v>
      </c>
      <c r="J237" s="51">
        <v>7828.4850000000006</v>
      </c>
      <c r="K237" s="51">
        <v>44523.850000000013</v>
      </c>
      <c r="L237" s="51">
        <v>3458.1750000000002</v>
      </c>
      <c r="M237" s="51">
        <v>545.61500000000001</v>
      </c>
      <c r="N237" s="51">
        <v>3985.9245999999998</v>
      </c>
      <c r="O237" s="51">
        <v>4650.3450000000012</v>
      </c>
      <c r="P237" s="51">
        <v>33603.967250000002</v>
      </c>
      <c r="Q237" s="51">
        <v>10936.346750000001</v>
      </c>
      <c r="R237" s="51">
        <v>11745.3</v>
      </c>
      <c r="S237" s="90">
        <f t="shared" si="29"/>
        <v>123826.25360000003</v>
      </c>
      <c r="T237" s="90">
        <f t="shared" si="26"/>
        <v>47473.336399999971</v>
      </c>
      <c r="U237" s="91">
        <f t="shared" si="27"/>
        <v>0.72286368928261902</v>
      </c>
    </row>
    <row r="238" spans="1:21" s="92" customFormat="1" ht="15.45" customHeight="1" x14ac:dyDescent="0.3">
      <c r="A238" s="85" t="s">
        <v>115</v>
      </c>
      <c r="B238" s="88" t="s">
        <v>1</v>
      </c>
      <c r="C238" s="88" t="s">
        <v>63</v>
      </c>
      <c r="D238" s="87" t="s">
        <v>76</v>
      </c>
      <c r="E238" s="87" t="s">
        <v>21</v>
      </c>
      <c r="F238" s="51">
        <v>14381.5</v>
      </c>
      <c r="G238" s="51">
        <v>1199.4906000000001</v>
      </c>
      <c r="H238" s="51">
        <v>625.19589999999994</v>
      </c>
      <c r="I238" s="51">
        <v>812.64784999999983</v>
      </c>
      <c r="J238" s="51">
        <v>422.44369999999992</v>
      </c>
      <c r="K238" s="51">
        <v>143.97915</v>
      </c>
      <c r="L238" s="51">
        <v>970.91295000000002</v>
      </c>
      <c r="M238" s="51">
        <v>98.450799999999987</v>
      </c>
      <c r="N238" s="51">
        <v>457.84129999999988</v>
      </c>
      <c r="O238" s="51">
        <v>662.51675</v>
      </c>
      <c r="P238" s="51">
        <v>2135.5817000000002</v>
      </c>
      <c r="Q238" s="51">
        <v>2046.6124</v>
      </c>
      <c r="R238" s="51">
        <v>2833.6259</v>
      </c>
      <c r="S238" s="90">
        <f t="shared" si="29"/>
        <v>12409.298999999999</v>
      </c>
      <c r="T238" s="90">
        <f t="shared" si="26"/>
        <v>1972.2010000000009</v>
      </c>
      <c r="U238" s="91">
        <f t="shared" si="27"/>
        <v>0.86286541737649058</v>
      </c>
    </row>
    <row r="239" spans="1:21" s="92" customFormat="1" ht="15.45" customHeight="1" x14ac:dyDescent="0.3">
      <c r="A239" s="85" t="s">
        <v>115</v>
      </c>
      <c r="B239" s="88" t="s">
        <v>1</v>
      </c>
      <c r="C239" s="88" t="s">
        <v>63</v>
      </c>
      <c r="D239" s="87" t="s">
        <v>77</v>
      </c>
      <c r="E239" s="87" t="s">
        <v>78</v>
      </c>
      <c r="F239" s="51">
        <v>1025304.0289799999</v>
      </c>
      <c r="G239" s="51">
        <v>70754.20659999999</v>
      </c>
      <c r="H239" s="51">
        <v>74574.998749999999</v>
      </c>
      <c r="I239" s="51">
        <v>75792.680599999992</v>
      </c>
      <c r="J239" s="51">
        <v>79124.126900000003</v>
      </c>
      <c r="K239" s="51">
        <v>83013.952700000009</v>
      </c>
      <c r="L239" s="51">
        <v>86600.196549999993</v>
      </c>
      <c r="M239" s="51">
        <v>78534.093399999983</v>
      </c>
      <c r="N239" s="51">
        <v>81214.111650000021</v>
      </c>
      <c r="O239" s="51">
        <v>85426.908700000029</v>
      </c>
      <c r="P239" s="51">
        <v>85790.006049999996</v>
      </c>
      <c r="Q239" s="51">
        <v>88093.508300000001</v>
      </c>
      <c r="R239" s="51">
        <v>85106.081200000015</v>
      </c>
      <c r="S239" s="90">
        <f t="shared" si="29"/>
        <v>974024.87139999995</v>
      </c>
      <c r="T239" s="90">
        <f t="shared" si="26"/>
        <v>51279.157579999999</v>
      </c>
      <c r="U239" s="91">
        <f t="shared" si="27"/>
        <v>0.94998638829985493</v>
      </c>
    </row>
    <row r="240" spans="1:21" s="92" customFormat="1" ht="15.45" customHeight="1" x14ac:dyDescent="0.3">
      <c r="A240" s="85" t="s">
        <v>115</v>
      </c>
      <c r="B240" s="88" t="s">
        <v>1</v>
      </c>
      <c r="C240" s="88" t="s">
        <v>63</v>
      </c>
      <c r="D240" s="87" t="s">
        <v>79</v>
      </c>
      <c r="E240" s="87" t="s">
        <v>22</v>
      </c>
      <c r="F240" s="51">
        <v>248822</v>
      </c>
      <c r="G240" s="51">
        <v>19622.177400000011</v>
      </c>
      <c r="H240" s="51">
        <v>20134.082849999999</v>
      </c>
      <c r="I240" s="51">
        <v>20516.853700000021</v>
      </c>
      <c r="J240" s="51">
        <v>20733.830600000001</v>
      </c>
      <c r="K240" s="51">
        <v>17294.795000000009</v>
      </c>
      <c r="L240" s="51">
        <v>17201.202550000009</v>
      </c>
      <c r="M240" s="51">
        <v>10796.37825</v>
      </c>
      <c r="N240" s="51">
        <v>12872.118700000001</v>
      </c>
      <c r="O240" s="51">
        <v>19991.46835000001</v>
      </c>
      <c r="P240" s="51">
        <v>22843.322249999979</v>
      </c>
      <c r="Q240" s="51">
        <v>39326.80955000002</v>
      </c>
      <c r="R240" s="51">
        <v>33752.750849999989</v>
      </c>
      <c r="S240" s="90">
        <f t="shared" si="29"/>
        <v>255085.79005000004</v>
      </c>
      <c r="T240" s="90">
        <f t="shared" si="26"/>
        <v>-6263.7900500000396</v>
      </c>
      <c r="U240" s="91">
        <f t="shared" si="27"/>
        <v>1.0251737790468689</v>
      </c>
    </row>
    <row r="241" spans="1:21" s="92" customFormat="1" ht="15.45" customHeight="1" x14ac:dyDescent="0.3">
      <c r="A241" s="85" t="s">
        <v>115</v>
      </c>
      <c r="B241" s="88" t="s">
        <v>1</v>
      </c>
      <c r="C241" s="88" t="s">
        <v>63</v>
      </c>
      <c r="D241" s="87" t="s">
        <v>80</v>
      </c>
      <c r="E241" s="87" t="s">
        <v>23</v>
      </c>
      <c r="F241" s="51">
        <v>37568.300000000003</v>
      </c>
      <c r="G241" s="51">
        <v>2560.3749499999999</v>
      </c>
      <c r="H241" s="51">
        <v>1138.8702499999999</v>
      </c>
      <c r="I241" s="51">
        <v>387.7321</v>
      </c>
      <c r="J241" s="51">
        <v>1565.73865</v>
      </c>
      <c r="K241" s="51">
        <v>5605.9209499999997</v>
      </c>
      <c r="L241" s="51">
        <v>4805.4986000000008</v>
      </c>
      <c r="M241" s="51">
        <v>8209.9524500000043</v>
      </c>
      <c r="N241" s="51">
        <v>4890.7953499999994</v>
      </c>
      <c r="O241" s="51">
        <v>5794.8110499999984</v>
      </c>
      <c r="P241" s="51">
        <v>6140.1385499999997</v>
      </c>
      <c r="Q241" s="51">
        <v>2973.3714500000001</v>
      </c>
      <c r="R241" s="51">
        <v>687.66845000000001</v>
      </c>
      <c r="S241" s="90">
        <f t="shared" si="29"/>
        <v>44760.872800000005</v>
      </c>
      <c r="T241" s="90">
        <f t="shared" si="26"/>
        <v>-7192.5728000000017</v>
      </c>
      <c r="U241" s="91">
        <f t="shared" si="27"/>
        <v>1.1914532411634278</v>
      </c>
    </row>
    <row r="242" spans="1:21" s="92" customFormat="1" ht="15.45" customHeight="1" x14ac:dyDescent="0.3">
      <c r="A242" s="85" t="s">
        <v>115</v>
      </c>
      <c r="B242" s="88" t="s">
        <v>1</v>
      </c>
      <c r="C242" s="88" t="s">
        <v>63</v>
      </c>
      <c r="D242" s="87" t="s">
        <v>81</v>
      </c>
      <c r="E242" s="87" t="s">
        <v>82</v>
      </c>
      <c r="F242" s="51">
        <v>18522</v>
      </c>
      <c r="G242" s="51">
        <v>865.86185000000012</v>
      </c>
      <c r="H242" s="51">
        <v>2121.7465499999998</v>
      </c>
      <c r="I242" s="51">
        <v>2028.3010999999999</v>
      </c>
      <c r="J242" s="51">
        <v>1955.8888999999999</v>
      </c>
      <c r="K242" s="51">
        <v>1074.51855</v>
      </c>
      <c r="L242" s="51">
        <v>2243.9942000000001</v>
      </c>
      <c r="M242" s="51">
        <v>457.21900000000011</v>
      </c>
      <c r="N242" s="51">
        <v>8.5750000000000011</v>
      </c>
      <c r="O242" s="51">
        <v>2725.60295</v>
      </c>
      <c r="P242" s="51">
        <v>4121.0518999999986</v>
      </c>
      <c r="Q242" s="51">
        <v>1843.7254499999999</v>
      </c>
      <c r="R242" s="51">
        <v>2765.03325</v>
      </c>
      <c r="S242" s="90">
        <f t="shared" si="29"/>
        <v>22211.518700000001</v>
      </c>
      <c r="T242" s="90">
        <f t="shared" si="26"/>
        <v>-3689.5187000000005</v>
      </c>
      <c r="U242" s="91">
        <f t="shared" si="27"/>
        <v>1.1991965608465609</v>
      </c>
    </row>
    <row r="243" spans="1:21" s="92" customFormat="1" ht="15.45" customHeight="1" x14ac:dyDescent="0.3">
      <c r="A243" s="85" t="s">
        <v>115</v>
      </c>
      <c r="B243" s="88" t="s">
        <v>1</v>
      </c>
      <c r="C243" s="88" t="s">
        <v>63</v>
      </c>
      <c r="D243" s="87" t="s">
        <v>83</v>
      </c>
      <c r="E243" s="87" t="s">
        <v>24</v>
      </c>
      <c r="F243" s="51">
        <v>825142.60500000021</v>
      </c>
      <c r="G243" s="51">
        <v>85808.344299999939</v>
      </c>
      <c r="H243" s="51">
        <v>76086.746750000006</v>
      </c>
      <c r="I243" s="51">
        <v>77116.523399999918</v>
      </c>
      <c r="J243" s="51">
        <v>44387.367849999973</v>
      </c>
      <c r="K243" s="51">
        <v>51724.735650000017</v>
      </c>
      <c r="L243" s="51">
        <v>62672.313199999902</v>
      </c>
      <c r="M243" s="51">
        <v>50562.445849999989</v>
      </c>
      <c r="N243" s="51">
        <v>61670.32935</v>
      </c>
      <c r="O243" s="51">
        <v>70952.436099999934</v>
      </c>
      <c r="P243" s="51">
        <v>68985.644699999903</v>
      </c>
      <c r="Q243" s="51">
        <v>78161.352849999879</v>
      </c>
      <c r="R243" s="51">
        <v>90048.010500000077</v>
      </c>
      <c r="S243" s="90">
        <f t="shared" si="29"/>
        <v>818176.25049999962</v>
      </c>
      <c r="T243" s="90">
        <f t="shared" si="26"/>
        <v>6966.3545000005979</v>
      </c>
      <c r="U243" s="91">
        <f t="shared" si="27"/>
        <v>0.99155739328233983</v>
      </c>
    </row>
    <row r="244" spans="1:21" s="92" customFormat="1" ht="15.45" customHeight="1" x14ac:dyDescent="0.3">
      <c r="A244" s="85" t="s">
        <v>115</v>
      </c>
      <c r="B244" s="88" t="s">
        <v>1</v>
      </c>
      <c r="C244" s="88" t="s">
        <v>63</v>
      </c>
      <c r="D244" s="87" t="s">
        <v>84</v>
      </c>
      <c r="E244" s="87" t="s">
        <v>85</v>
      </c>
      <c r="F244" s="51">
        <v>863584.82000000007</v>
      </c>
      <c r="G244" s="51">
        <v>48915.87924999994</v>
      </c>
      <c r="H244" s="51">
        <v>64159.899299999917</v>
      </c>
      <c r="I244" s="51">
        <v>71487.464650000009</v>
      </c>
      <c r="J244" s="51">
        <v>93383.2837</v>
      </c>
      <c r="K244" s="51">
        <v>92058.26980000014</v>
      </c>
      <c r="L244" s="51">
        <v>63652.276449999932</v>
      </c>
      <c r="M244" s="51">
        <v>35871.613749999982</v>
      </c>
      <c r="N244" s="51">
        <v>44730.777000000031</v>
      </c>
      <c r="O244" s="51">
        <v>63400.328249999999</v>
      </c>
      <c r="P244" s="51">
        <v>63272.386800000007</v>
      </c>
      <c r="Q244" s="51">
        <v>59864.304499999998</v>
      </c>
      <c r="R244" s="51">
        <v>129798.93465</v>
      </c>
      <c r="S244" s="90">
        <f t="shared" si="29"/>
        <v>830595.41809999978</v>
      </c>
      <c r="T244" s="90">
        <f t="shared" si="26"/>
        <v>32989.401900000288</v>
      </c>
      <c r="U244" s="91">
        <f t="shared" si="27"/>
        <v>0.96179946528008642</v>
      </c>
    </row>
    <row r="245" spans="1:21" s="92" customFormat="1" ht="15.45" customHeight="1" x14ac:dyDescent="0.3">
      <c r="A245" s="85" t="s">
        <v>115</v>
      </c>
      <c r="B245" s="88" t="s">
        <v>1</v>
      </c>
      <c r="C245" s="88" t="s">
        <v>63</v>
      </c>
      <c r="D245" s="87" t="s">
        <v>86</v>
      </c>
      <c r="E245" s="87" t="s">
        <v>25</v>
      </c>
      <c r="F245" s="51">
        <v>235690</v>
      </c>
      <c r="G245" s="51">
        <v>4656.8080999999993</v>
      </c>
      <c r="H245" s="51">
        <v>7268.1675500000001</v>
      </c>
      <c r="I245" s="51">
        <v>15491.203</v>
      </c>
      <c r="J245" s="51">
        <v>15362.3428</v>
      </c>
      <c r="K245" s="51">
        <v>35772.68275</v>
      </c>
      <c r="L245" s="51">
        <v>8881.0344000000005</v>
      </c>
      <c r="M245" s="51">
        <v>20582.8763</v>
      </c>
      <c r="N245" s="51">
        <v>54269.489400000013</v>
      </c>
      <c r="O245" s="51">
        <v>18632.899249999991</v>
      </c>
      <c r="P245" s="51">
        <v>9077.9850000000006</v>
      </c>
      <c r="Q245" s="51">
        <v>16612.673350000001</v>
      </c>
      <c r="R245" s="51">
        <v>18029.6872</v>
      </c>
      <c r="S245" s="90">
        <f t="shared" si="29"/>
        <v>224637.84909999999</v>
      </c>
      <c r="T245" s="90">
        <f t="shared" si="26"/>
        <v>11052.150900000008</v>
      </c>
      <c r="U245" s="91">
        <f t="shared" si="27"/>
        <v>0.95310725571725563</v>
      </c>
    </row>
    <row r="246" spans="1:21" s="92" customFormat="1" ht="15.45" customHeight="1" x14ac:dyDescent="0.3">
      <c r="A246" s="85" t="s">
        <v>115</v>
      </c>
      <c r="B246" s="88" t="s">
        <v>1</v>
      </c>
      <c r="C246" s="88" t="s">
        <v>63</v>
      </c>
      <c r="D246" s="87" t="s">
        <v>87</v>
      </c>
      <c r="E246" s="87" t="s">
        <v>26</v>
      </c>
      <c r="F246" s="51">
        <v>251798.01500000001</v>
      </c>
      <c r="G246" s="51">
        <v>10464.74135</v>
      </c>
      <c r="H246" s="51">
        <v>11259.25675</v>
      </c>
      <c r="I246" s="51">
        <v>12784.8105</v>
      </c>
      <c r="J246" s="51">
        <v>7808.9536000000026</v>
      </c>
      <c r="K246" s="51">
        <v>11346.0921</v>
      </c>
      <c r="L246" s="51">
        <v>16692.114600000001</v>
      </c>
      <c r="M246" s="51">
        <v>15615.88105</v>
      </c>
      <c r="N246" s="51">
        <v>8524.3903499999997</v>
      </c>
      <c r="O246" s="51">
        <v>15152.850649999989</v>
      </c>
      <c r="P246" s="51">
        <v>15245.448399999999</v>
      </c>
      <c r="Q246" s="51">
        <v>64630.358099999998</v>
      </c>
      <c r="R246" s="51">
        <v>52799.803</v>
      </c>
      <c r="S246" s="90">
        <f t="shared" si="29"/>
        <v>242324.70045</v>
      </c>
      <c r="T246" s="90">
        <f t="shared" si="26"/>
        <v>9473.3145500000101</v>
      </c>
      <c r="U246" s="91">
        <f t="shared" si="27"/>
        <v>0.96237732632642081</v>
      </c>
    </row>
    <row r="247" spans="1:21" s="92" customFormat="1" ht="15.45" customHeight="1" x14ac:dyDescent="0.3">
      <c r="A247" s="85" t="s">
        <v>115</v>
      </c>
      <c r="B247" s="88" t="s">
        <v>1</v>
      </c>
      <c r="C247" s="88" t="s">
        <v>63</v>
      </c>
      <c r="D247" s="87" t="s">
        <v>88</v>
      </c>
      <c r="E247" s="87" t="s">
        <v>27</v>
      </c>
      <c r="F247" s="51">
        <v>416982.65</v>
      </c>
      <c r="G247" s="51">
        <v>18496.1574</v>
      </c>
      <c r="H247" s="51">
        <v>24292.617300000002</v>
      </c>
      <c r="I247" s="51">
        <v>87607.215150000018</v>
      </c>
      <c r="J247" s="51">
        <v>28224.62720000001</v>
      </c>
      <c r="K247" s="51">
        <v>38920.462349999987</v>
      </c>
      <c r="L247" s="51">
        <v>28124.81419999999</v>
      </c>
      <c r="M247" s="51">
        <v>8546.9156500000026</v>
      </c>
      <c r="N247" s="51">
        <v>30599.960999999999</v>
      </c>
      <c r="O247" s="51">
        <v>81493.458199999979</v>
      </c>
      <c r="P247" s="51">
        <v>38558.550800000012</v>
      </c>
      <c r="Q247" s="51">
        <v>44681.632449999997</v>
      </c>
      <c r="R247" s="51">
        <v>30323.27759999999</v>
      </c>
      <c r="S247" s="90">
        <f t="shared" si="29"/>
        <v>459869.68929999997</v>
      </c>
      <c r="T247" s="90">
        <f t="shared" si="26"/>
        <v>-42887.039299999946</v>
      </c>
      <c r="U247" s="91">
        <f t="shared" si="27"/>
        <v>1.1028508963142709</v>
      </c>
    </row>
    <row r="248" spans="1:21" s="92" customFormat="1" ht="15.45" customHeight="1" x14ac:dyDescent="0.3">
      <c r="A248" s="85" t="s">
        <v>115</v>
      </c>
      <c r="B248" s="88" t="s">
        <v>1</v>
      </c>
      <c r="C248" s="88" t="s">
        <v>63</v>
      </c>
      <c r="D248" s="87" t="s">
        <v>89</v>
      </c>
      <c r="E248" s="87" t="s">
        <v>28</v>
      </c>
      <c r="F248" s="51">
        <v>205988.65</v>
      </c>
      <c r="G248" s="51">
        <v>2417.0965000000001</v>
      </c>
      <c r="H248" s="51">
        <v>1466.92525</v>
      </c>
      <c r="I248" s="51">
        <v>1514.9378999999999</v>
      </c>
      <c r="J248" s="51">
        <v>1377.2356500000001</v>
      </c>
      <c r="K248" s="51">
        <v>7002.5140499999998</v>
      </c>
      <c r="L248" s="51">
        <v>1990.7769000000001</v>
      </c>
      <c r="M248" s="51">
        <v>1122.8913500000001</v>
      </c>
      <c r="N248" s="51">
        <v>3276.20615</v>
      </c>
      <c r="O248" s="51">
        <v>4719.405600000001</v>
      </c>
      <c r="P248" s="51">
        <v>6907.4491500000004</v>
      </c>
      <c r="Q248" s="51">
        <v>63647.638599999998</v>
      </c>
      <c r="R248" s="51">
        <v>128457.1553999999</v>
      </c>
      <c r="S248" s="90">
        <f t="shared" si="29"/>
        <v>223900.2324999999</v>
      </c>
      <c r="T248" s="90">
        <f t="shared" si="26"/>
        <v>-17911.582499999902</v>
      </c>
      <c r="U248" s="91">
        <f t="shared" si="27"/>
        <v>1.0869542205359368</v>
      </c>
    </row>
    <row r="249" spans="1:21" s="92" customFormat="1" ht="15.45" customHeight="1" x14ac:dyDescent="0.3">
      <c r="A249" s="85" t="s">
        <v>115</v>
      </c>
      <c r="B249" s="88" t="s">
        <v>1</v>
      </c>
      <c r="C249" s="88" t="s">
        <v>63</v>
      </c>
      <c r="D249" s="87" t="s">
        <v>90</v>
      </c>
      <c r="E249" s="87" t="s">
        <v>29</v>
      </c>
      <c r="F249" s="51">
        <v>295497.19499999989</v>
      </c>
      <c r="G249" s="51">
        <v>9573.9311500000022</v>
      </c>
      <c r="H249" s="51">
        <v>13077.786400000001</v>
      </c>
      <c r="I249" s="51">
        <v>14166.18665</v>
      </c>
      <c r="J249" s="51">
        <v>18557.6132</v>
      </c>
      <c r="K249" s="51">
        <v>42303.512999999977</v>
      </c>
      <c r="L249" s="51">
        <v>19598.630450000001</v>
      </c>
      <c r="M249" s="51">
        <v>11350.27915</v>
      </c>
      <c r="N249" s="51">
        <v>22424.264449999999</v>
      </c>
      <c r="O249" s="51">
        <v>39865.777700000021</v>
      </c>
      <c r="P249" s="51">
        <v>28282.476599999991</v>
      </c>
      <c r="Q249" s="51">
        <v>37564.134999999987</v>
      </c>
      <c r="R249" s="51">
        <v>28400.179499999998</v>
      </c>
      <c r="S249" s="90">
        <f t="shared" si="29"/>
        <v>285164.77324999997</v>
      </c>
      <c r="T249" s="90">
        <f t="shared" si="26"/>
        <v>10332.421749999921</v>
      </c>
      <c r="U249" s="91">
        <f t="shared" si="27"/>
        <v>0.96503377384005307</v>
      </c>
    </row>
    <row r="250" spans="1:21" s="92" customFormat="1" ht="15.45" customHeight="1" x14ac:dyDescent="0.3">
      <c r="A250" s="85" t="s">
        <v>115</v>
      </c>
      <c r="B250" s="88" t="s">
        <v>1</v>
      </c>
      <c r="C250" s="88" t="s">
        <v>63</v>
      </c>
      <c r="D250" s="87" t="s">
        <v>91</v>
      </c>
      <c r="E250" s="87" t="s">
        <v>30</v>
      </c>
      <c r="F250" s="51">
        <v>41895</v>
      </c>
      <c r="G250" s="51">
        <v>4843.6181500000012</v>
      </c>
      <c r="H250" s="51">
        <v>3033.4944500000001</v>
      </c>
      <c r="I250" s="51">
        <v>527.9455999999999</v>
      </c>
      <c r="J250" s="51">
        <v>374.82060000000001</v>
      </c>
      <c r="K250" s="51">
        <v>1097.2668000000001</v>
      </c>
      <c r="L250" s="51">
        <v>22709.446899999999</v>
      </c>
      <c r="M250" s="51">
        <v>873.69940000000008</v>
      </c>
      <c r="N250" s="51">
        <v>121.6474</v>
      </c>
      <c r="O250" s="51">
        <v>0</v>
      </c>
      <c r="P250" s="51">
        <v>72.275000000000006</v>
      </c>
      <c r="Q250" s="51">
        <v>7071.3982500000002</v>
      </c>
      <c r="R250" s="51">
        <v>1065.5613499999999</v>
      </c>
      <c r="S250" s="90">
        <f t="shared" si="29"/>
        <v>41791.173899999994</v>
      </c>
      <c r="T250" s="90">
        <f t="shared" si="26"/>
        <v>103.82610000000568</v>
      </c>
      <c r="U250" s="91">
        <f t="shared" si="27"/>
        <v>0.9975217543859648</v>
      </c>
    </row>
    <row r="251" spans="1:21" s="92" customFormat="1" ht="15.45" customHeight="1" x14ac:dyDescent="0.3">
      <c r="A251" s="85" t="s">
        <v>115</v>
      </c>
      <c r="B251" s="88" t="s">
        <v>1</v>
      </c>
      <c r="C251" s="88" t="s">
        <v>63</v>
      </c>
      <c r="D251" s="87" t="s">
        <v>92</v>
      </c>
      <c r="E251" s="87" t="s">
        <v>31</v>
      </c>
      <c r="F251" s="51">
        <v>19389.3</v>
      </c>
      <c r="G251" s="51">
        <v>106.33</v>
      </c>
      <c r="H251" s="51">
        <v>210.798</v>
      </c>
      <c r="I251" s="51">
        <v>114.15774999999999</v>
      </c>
      <c r="J251" s="51">
        <v>188.12815000000001</v>
      </c>
      <c r="K251" s="51">
        <v>499.10174999999998</v>
      </c>
      <c r="L251" s="51">
        <v>297.22910000000007</v>
      </c>
      <c r="M251" s="51">
        <v>6.3136500000000009</v>
      </c>
      <c r="N251" s="51">
        <v>1631.08995</v>
      </c>
      <c r="O251" s="51">
        <v>549.01805000000002</v>
      </c>
      <c r="P251" s="51">
        <v>7515.6445000000003</v>
      </c>
      <c r="Q251" s="51">
        <v>5504.6207999999997</v>
      </c>
      <c r="R251" s="51">
        <v>10012.905000000001</v>
      </c>
      <c r="S251" s="90">
        <f t="shared" si="29"/>
        <v>26635.3367</v>
      </c>
      <c r="T251" s="90">
        <f t="shared" si="26"/>
        <v>-7246.0367000000006</v>
      </c>
      <c r="U251" s="91">
        <f t="shared" si="27"/>
        <v>1.3737131665403084</v>
      </c>
    </row>
    <row r="252" spans="1:21" s="92" customFormat="1" ht="15.45" customHeight="1" x14ac:dyDescent="0.3">
      <c r="A252" s="85" t="s">
        <v>115</v>
      </c>
      <c r="B252" s="88" t="s">
        <v>1</v>
      </c>
      <c r="C252" s="88" t="s">
        <v>63</v>
      </c>
      <c r="D252" s="87" t="s">
        <v>93</v>
      </c>
      <c r="E252" s="87" t="s">
        <v>94</v>
      </c>
      <c r="F252" s="51">
        <v>45590.824999999997</v>
      </c>
      <c r="G252" s="51">
        <v>279.41759999999999</v>
      </c>
      <c r="H252" s="51">
        <v>14322.869049999999</v>
      </c>
      <c r="I252" s="51">
        <v>875.45605000000012</v>
      </c>
      <c r="J252" s="51">
        <v>918.78430000000003</v>
      </c>
      <c r="K252" s="51">
        <v>7433.8022500000015</v>
      </c>
      <c r="L252" s="51">
        <v>434.00279999999998</v>
      </c>
      <c r="M252" s="51">
        <v>806.17494999999997</v>
      </c>
      <c r="N252" s="51">
        <v>241.63614999999999</v>
      </c>
      <c r="O252" s="51">
        <v>4976.5624999999973</v>
      </c>
      <c r="P252" s="51">
        <v>10662.039849999999</v>
      </c>
      <c r="Q252" s="51">
        <v>3316.0064000000002</v>
      </c>
      <c r="R252" s="51">
        <v>6253.2379000000001</v>
      </c>
      <c r="S252" s="90">
        <f t="shared" si="29"/>
        <v>50519.989799999996</v>
      </c>
      <c r="T252" s="90">
        <f t="shared" si="26"/>
        <v>-4929.1647999999986</v>
      </c>
      <c r="U252" s="91">
        <f t="shared" si="27"/>
        <v>1.1081174731977321</v>
      </c>
    </row>
    <row r="253" spans="1:21" s="92" customFormat="1" ht="15.45" customHeight="1" x14ac:dyDescent="0.3">
      <c r="A253" s="85" t="s">
        <v>115</v>
      </c>
      <c r="B253" s="88" t="s">
        <v>1</v>
      </c>
      <c r="C253" s="88" t="s">
        <v>63</v>
      </c>
      <c r="D253" s="87" t="s">
        <v>95</v>
      </c>
      <c r="E253" s="87" t="s">
        <v>32</v>
      </c>
      <c r="F253" s="51">
        <v>5225.8499999999995</v>
      </c>
      <c r="G253" s="51">
        <v>147.27195</v>
      </c>
      <c r="H253" s="51">
        <v>139.66470000000001</v>
      </c>
      <c r="I253" s="51">
        <v>118.6045</v>
      </c>
      <c r="J253" s="51">
        <v>165.11775</v>
      </c>
      <c r="K253" s="51">
        <v>155.57499999999999</v>
      </c>
      <c r="L253" s="51">
        <v>377.74099999999999</v>
      </c>
      <c r="M253" s="51">
        <v>159.12995000000001</v>
      </c>
      <c r="N253" s="51">
        <v>104.08825</v>
      </c>
      <c r="O253" s="51">
        <v>125.29300000000001</v>
      </c>
      <c r="P253" s="51">
        <v>507.27005000000003</v>
      </c>
      <c r="Q253" s="51">
        <v>655.00750000000016</v>
      </c>
      <c r="R253" s="51">
        <v>3076.2199999999989</v>
      </c>
      <c r="S253" s="90">
        <f t="shared" si="29"/>
        <v>5730.9836499999992</v>
      </c>
      <c r="T253" s="90">
        <f t="shared" si="26"/>
        <v>-505.13364999999976</v>
      </c>
      <c r="U253" s="91">
        <f t="shared" si="27"/>
        <v>1.0966605719643694</v>
      </c>
    </row>
    <row r="254" spans="1:21" s="92" customFormat="1" ht="15.45" customHeight="1" x14ac:dyDescent="0.3">
      <c r="A254" s="85" t="s">
        <v>115</v>
      </c>
      <c r="B254" s="88" t="s">
        <v>1</v>
      </c>
      <c r="C254" s="88" t="s">
        <v>63</v>
      </c>
      <c r="D254" s="87" t="s">
        <v>96</v>
      </c>
      <c r="E254" s="87" t="s">
        <v>33</v>
      </c>
      <c r="F254" s="51">
        <v>122465.21000000009</v>
      </c>
      <c r="G254" s="51">
        <v>8745.2382500000022</v>
      </c>
      <c r="H254" s="51">
        <v>10921.26455</v>
      </c>
      <c r="I254" s="51">
        <v>13685.19284999999</v>
      </c>
      <c r="J254" s="51">
        <v>10261.989149999999</v>
      </c>
      <c r="K254" s="51">
        <v>13029.514049999991</v>
      </c>
      <c r="L254" s="51">
        <v>13619.37849999999</v>
      </c>
      <c r="M254" s="51">
        <v>4274.1695499999987</v>
      </c>
      <c r="N254" s="51">
        <v>8939.795199999995</v>
      </c>
      <c r="O254" s="51">
        <v>14859.53910000002</v>
      </c>
      <c r="P254" s="51">
        <v>15801.360749999991</v>
      </c>
      <c r="Q254" s="51">
        <v>9409.4675499999976</v>
      </c>
      <c r="R254" s="51">
        <v>9477.7465999999949</v>
      </c>
      <c r="S254" s="90">
        <f t="shared" si="29"/>
        <v>133024.65609999996</v>
      </c>
      <c r="T254" s="90">
        <f t="shared" si="26"/>
        <v>-10559.44609999987</v>
      </c>
      <c r="U254" s="91">
        <f t="shared" si="27"/>
        <v>1.0862240476295257</v>
      </c>
    </row>
    <row r="255" spans="1:21" s="92" customFormat="1" ht="15.45" customHeight="1" x14ac:dyDescent="0.3">
      <c r="A255" s="85" t="s">
        <v>115</v>
      </c>
      <c r="B255" s="88" t="s">
        <v>1</v>
      </c>
      <c r="C255" s="88" t="s">
        <v>63</v>
      </c>
      <c r="D255" s="87" t="s">
        <v>97</v>
      </c>
      <c r="E255" s="87" t="s">
        <v>98</v>
      </c>
      <c r="F255" s="51">
        <v>15011.15</v>
      </c>
      <c r="G255" s="51">
        <v>747.96294999999998</v>
      </c>
      <c r="H255" s="51">
        <v>147.76685000000001</v>
      </c>
      <c r="I255" s="51">
        <v>231.78715</v>
      </c>
      <c r="J255" s="51">
        <v>4865.1805999999988</v>
      </c>
      <c r="K255" s="51">
        <v>185.19550000000001</v>
      </c>
      <c r="L255" s="51">
        <v>927.68024999999989</v>
      </c>
      <c r="M255" s="51">
        <v>176.17214999999999</v>
      </c>
      <c r="N255" s="51">
        <v>111.93805</v>
      </c>
      <c r="O255" s="51">
        <v>339.17800000000011</v>
      </c>
      <c r="P255" s="51">
        <v>4623.6620499999999</v>
      </c>
      <c r="Q255" s="51">
        <v>1226.8227999999999</v>
      </c>
      <c r="R255" s="51">
        <v>1124.0134499999999</v>
      </c>
      <c r="S255" s="90">
        <f t="shared" si="29"/>
        <v>14707.359799999998</v>
      </c>
      <c r="T255" s="90">
        <f t="shared" si="26"/>
        <v>303.79020000000128</v>
      </c>
      <c r="U255" s="91">
        <f t="shared" si="27"/>
        <v>0.97976236330993949</v>
      </c>
    </row>
    <row r="256" spans="1:21" s="92" customFormat="1" x14ac:dyDescent="0.3"/>
    <row r="257" spans="6:20" s="92" customFormat="1" x14ac:dyDescent="0.3">
      <c r="F257" s="101"/>
      <c r="G257" s="101"/>
      <c r="H257" s="101"/>
      <c r="I257" s="101"/>
      <c r="J257" s="101"/>
      <c r="S257" s="101"/>
      <c r="T257" s="10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"/>
  <sheetViews>
    <sheetView workbookViewId="0">
      <selection activeCell="C34" sqref="C34"/>
    </sheetView>
  </sheetViews>
  <sheetFormatPr defaultRowHeight="14.4" x14ac:dyDescent="0.3"/>
  <cols>
    <col min="1" max="1" width="5.88671875" bestFit="1" customWidth="1"/>
    <col min="2" max="2" width="62.88671875" bestFit="1" customWidth="1"/>
    <col min="3" max="3" width="41.109375" bestFit="1" customWidth="1"/>
    <col min="5" max="5" width="125.5546875" bestFit="1" customWidth="1"/>
  </cols>
  <sheetData>
    <row r="2" spans="1:5" x14ac:dyDescent="0.3">
      <c r="A2" s="2" t="s">
        <v>134</v>
      </c>
    </row>
    <row r="3" spans="1:5" x14ac:dyDescent="0.3">
      <c r="A3" s="107" t="s">
        <v>5</v>
      </c>
      <c r="B3" s="107" t="s">
        <v>18</v>
      </c>
      <c r="C3" s="107" t="s">
        <v>57</v>
      </c>
      <c r="D3" s="107" t="s">
        <v>4</v>
      </c>
      <c r="E3" s="107" t="s">
        <v>120</v>
      </c>
    </row>
    <row r="4" spans="1:5" x14ac:dyDescent="0.3">
      <c r="A4" s="104">
        <v>1554</v>
      </c>
      <c r="B4" s="104" t="s">
        <v>19</v>
      </c>
      <c r="C4" s="110" t="s">
        <v>105</v>
      </c>
      <c r="D4" s="105">
        <v>377350</v>
      </c>
      <c r="E4" s="109" t="s">
        <v>125</v>
      </c>
    </row>
    <row r="5" spans="1:5" x14ac:dyDescent="0.3">
      <c r="A5" s="104">
        <v>1551</v>
      </c>
      <c r="B5" s="104" t="s">
        <v>121</v>
      </c>
      <c r="C5" s="110" t="s">
        <v>105</v>
      </c>
      <c r="D5" s="105">
        <v>245071</v>
      </c>
      <c r="E5" s="109" t="s">
        <v>128</v>
      </c>
    </row>
    <row r="6" spans="1:5" x14ac:dyDescent="0.3">
      <c r="A6" s="104">
        <v>5005</v>
      </c>
      <c r="B6" s="104" t="s">
        <v>73</v>
      </c>
      <c r="C6" s="110" t="s">
        <v>130</v>
      </c>
      <c r="D6" s="105">
        <v>240733</v>
      </c>
      <c r="E6" s="109" t="s">
        <v>126</v>
      </c>
    </row>
    <row r="7" spans="1:5" x14ac:dyDescent="0.3">
      <c r="A7" s="104">
        <v>5060</v>
      </c>
      <c r="B7" s="104" t="s">
        <v>78</v>
      </c>
      <c r="C7" s="110" t="s">
        <v>130</v>
      </c>
      <c r="D7" s="105">
        <v>81368</v>
      </c>
      <c r="E7" s="109" t="s">
        <v>131</v>
      </c>
    </row>
    <row r="8" spans="1:5" x14ac:dyDescent="0.3">
      <c r="A8" s="104">
        <v>5503</v>
      </c>
      <c r="B8" s="104" t="s">
        <v>23</v>
      </c>
      <c r="C8" s="110" t="s">
        <v>105</v>
      </c>
      <c r="D8" s="105">
        <v>40000</v>
      </c>
      <c r="E8" s="109" t="s">
        <v>122</v>
      </c>
    </row>
    <row r="9" spans="1:5" x14ac:dyDescent="0.3">
      <c r="A9" s="104">
        <v>5513</v>
      </c>
      <c r="B9" s="104" t="s">
        <v>85</v>
      </c>
      <c r="C9" s="110" t="s">
        <v>105</v>
      </c>
      <c r="D9" s="105">
        <v>19107</v>
      </c>
      <c r="E9" s="109" t="s">
        <v>133</v>
      </c>
    </row>
    <row r="10" spans="1:5" x14ac:dyDescent="0.3">
      <c r="A10" s="104">
        <v>5514</v>
      </c>
      <c r="B10" s="104" t="s">
        <v>25</v>
      </c>
      <c r="C10" s="110" t="s">
        <v>105</v>
      </c>
      <c r="D10" s="105">
        <v>70000</v>
      </c>
      <c r="E10" s="109" t="s">
        <v>132</v>
      </c>
    </row>
    <row r="11" spans="1:5" x14ac:dyDescent="0.3">
      <c r="A11" s="104">
        <v>5515</v>
      </c>
      <c r="B11" s="104" t="s">
        <v>26</v>
      </c>
      <c r="C11" s="111" t="s">
        <v>111</v>
      </c>
      <c r="D11" s="105">
        <v>141276</v>
      </c>
      <c r="E11" s="109" t="s">
        <v>123</v>
      </c>
    </row>
    <row r="12" spans="1:5" x14ac:dyDescent="0.3">
      <c r="A12" s="104">
        <v>5524</v>
      </c>
      <c r="B12" s="104" t="s">
        <v>29</v>
      </c>
      <c r="C12" s="110" t="s">
        <v>129</v>
      </c>
      <c r="D12" s="105">
        <v>292011</v>
      </c>
      <c r="E12" s="109" t="s">
        <v>127</v>
      </c>
    </row>
    <row r="13" spans="1:5" x14ac:dyDescent="0.3">
      <c r="A13" s="104" t="s">
        <v>124</v>
      </c>
      <c r="B13" s="106" t="s">
        <v>6</v>
      </c>
      <c r="C13" s="106"/>
      <c r="D13" s="108">
        <f>SUM(D4:D12)</f>
        <v>1506916</v>
      </c>
      <c r="E13" s="104" t="s">
        <v>124</v>
      </c>
    </row>
    <row r="21" spans="4:4" x14ac:dyDescent="0.3">
      <c r="D21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3"/>
  <sheetViews>
    <sheetView topLeftCell="A43" workbookViewId="0">
      <selection activeCell="Z15" sqref="Z15:Z16"/>
    </sheetView>
  </sheetViews>
  <sheetFormatPr defaultColWidth="8.88671875" defaultRowHeight="14.4" outlineLevelCol="1" x14ac:dyDescent="0.3"/>
  <cols>
    <col min="1" max="1" width="33.109375" style="53" customWidth="1"/>
    <col min="2" max="3" width="15.6640625" style="53" customWidth="1"/>
    <col min="4" max="4" width="9.88671875" style="53" bestFit="1" customWidth="1"/>
    <col min="5" max="5" width="41.33203125" style="53" hidden="1" customWidth="1"/>
    <col min="6" max="6" width="9.88671875" style="53" customWidth="1"/>
    <col min="7" max="14" width="9.109375" style="53" customWidth="1"/>
    <col min="15" max="15" width="10.33203125" style="53" customWidth="1"/>
    <col min="16" max="16" width="9.109375" style="53" customWidth="1"/>
    <col min="17" max="17" width="10.6640625" style="53" customWidth="1"/>
    <col min="18" max="18" width="13.44140625" style="53" hidden="1" customWidth="1" outlineLevel="1"/>
    <col min="19" max="19" width="9.6640625" style="53" customWidth="1" collapsed="1"/>
    <col min="20" max="20" width="9.88671875" style="53" customWidth="1"/>
    <col min="21" max="21" width="11.44140625" style="53" customWidth="1"/>
    <col min="22" max="22" width="0" style="53" hidden="1" customWidth="1"/>
    <col min="23" max="16384" width="8.88671875" style="53"/>
  </cols>
  <sheetData>
    <row r="1" spans="1:22" x14ac:dyDescent="0.3">
      <c r="A1" s="2" t="s">
        <v>116</v>
      </c>
      <c r="U1" s="63" t="s">
        <v>56</v>
      </c>
    </row>
    <row r="2" spans="1:22" x14ac:dyDescent="0.3">
      <c r="A2" s="4" t="s">
        <v>55</v>
      </c>
      <c r="F2" s="64"/>
      <c r="G2" s="64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6"/>
      <c r="V2" s="66"/>
    </row>
    <row r="3" spans="1:22" x14ac:dyDescent="0.3">
      <c r="A3" s="4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6"/>
      <c r="V3" s="66"/>
    </row>
    <row r="4" spans="1:22" x14ac:dyDescent="0.3">
      <c r="A4" s="2" t="s">
        <v>49</v>
      </c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6"/>
      <c r="U4" s="66"/>
      <c r="V4" s="66"/>
    </row>
    <row r="5" spans="1:22" ht="6.75" customHeight="1" x14ac:dyDescent="0.3"/>
    <row r="6" spans="1:22" s="71" customFormat="1" ht="31.2" customHeight="1" x14ac:dyDescent="0.3">
      <c r="A6" s="67" t="s">
        <v>57</v>
      </c>
      <c r="B6" s="67" t="s">
        <v>58</v>
      </c>
      <c r="C6" s="67" t="s">
        <v>59</v>
      </c>
      <c r="D6" s="67" t="s">
        <v>5</v>
      </c>
      <c r="E6" s="67" t="s">
        <v>18</v>
      </c>
      <c r="F6" s="68" t="s">
        <v>4</v>
      </c>
      <c r="G6" s="67" t="s">
        <v>2</v>
      </c>
      <c r="H6" s="67" t="s">
        <v>3</v>
      </c>
      <c r="I6" s="67" t="s">
        <v>8</v>
      </c>
      <c r="J6" s="67" t="s">
        <v>9</v>
      </c>
      <c r="K6" s="67" t="s">
        <v>10</v>
      </c>
      <c r="L6" s="67" t="s">
        <v>11</v>
      </c>
      <c r="M6" s="67" t="s">
        <v>12</v>
      </c>
      <c r="N6" s="67" t="s">
        <v>13</v>
      </c>
      <c r="O6" s="67" t="s">
        <v>14</v>
      </c>
      <c r="P6" s="67" t="s">
        <v>15</v>
      </c>
      <c r="Q6" s="67" t="s">
        <v>16</v>
      </c>
      <c r="R6" s="69" t="s">
        <v>17</v>
      </c>
      <c r="S6" s="70" t="s">
        <v>6</v>
      </c>
      <c r="T6" s="70" t="s">
        <v>60</v>
      </c>
      <c r="U6" s="70" t="s">
        <v>7</v>
      </c>
    </row>
    <row r="7" spans="1:22" s="77" customFormat="1" ht="15.45" customHeight="1" x14ac:dyDescent="0.3">
      <c r="A7" s="72" t="s">
        <v>6</v>
      </c>
      <c r="B7" s="73"/>
      <c r="C7" s="73"/>
      <c r="D7" s="72" t="s">
        <v>6</v>
      </c>
      <c r="E7" s="73"/>
      <c r="F7" s="74">
        <f t="shared" ref="F7:R7" si="0">+F8+F36+F49+F61+F68+F75+F82+F86+F92+F120+F148+F176+F204+F234+F53</f>
        <v>53919885.404000007</v>
      </c>
      <c r="G7" s="74">
        <f>+G8+G36+G49+G61+G68+G75+G82+G86+G92+G120+G148+G176+G204+G234+G53</f>
        <v>3548708.74</v>
      </c>
      <c r="H7" s="74">
        <f t="shared" si="0"/>
        <v>3687662.5199999996</v>
      </c>
      <c r="I7" s="74">
        <f t="shared" si="0"/>
        <v>4423764.3900000006</v>
      </c>
      <c r="J7" s="74">
        <f t="shared" si="0"/>
        <v>4442205.17</v>
      </c>
      <c r="K7" s="74">
        <f t="shared" si="0"/>
        <v>4750940.0599999987</v>
      </c>
      <c r="L7" s="74">
        <f t="shared" si="0"/>
        <v>4507945.74</v>
      </c>
      <c r="M7" s="74">
        <f t="shared" si="0"/>
        <v>4018849.3699999992</v>
      </c>
      <c r="N7" s="74">
        <f t="shared" si="0"/>
        <v>4616510.790000001</v>
      </c>
      <c r="O7" s="74">
        <f t="shared" si="0"/>
        <v>4928972.5999999996</v>
      </c>
      <c r="P7" s="74">
        <f t="shared" si="0"/>
        <v>4668713.62</v>
      </c>
      <c r="Q7" s="74">
        <f t="shared" si="0"/>
        <v>4851438.8099999996</v>
      </c>
      <c r="R7" s="74">
        <f t="shared" si="0"/>
        <v>0</v>
      </c>
      <c r="S7" s="74">
        <f>+S8+S36+S49+S61+S68+S75+S82+S86+S92+S120+S148+S176+S204+S234+S53</f>
        <v>48445711.810000002</v>
      </c>
      <c r="T7" s="75">
        <f>F7-S7</f>
        <v>5474173.5940000042</v>
      </c>
      <c r="U7" s="76">
        <f>S7/F7</f>
        <v>0.89847579324428783</v>
      </c>
    </row>
    <row r="8" spans="1:22" s="84" customFormat="1" ht="15.45" customHeight="1" x14ac:dyDescent="0.3">
      <c r="A8" s="78" t="s">
        <v>61</v>
      </c>
      <c r="B8" s="79" t="s">
        <v>62</v>
      </c>
      <c r="C8" s="79"/>
      <c r="D8" s="78"/>
      <c r="E8" s="80"/>
      <c r="F8" s="81">
        <f t="shared" ref="F8:R8" si="1">SUM(F9:F35)</f>
        <v>3274629.0582173569</v>
      </c>
      <c r="G8" s="81">
        <f>SUM(G9:G35)</f>
        <v>200961.44476000001</v>
      </c>
      <c r="H8" s="81">
        <f t="shared" ref="H8:N8" si="2">SUM(H9:H35)</f>
        <v>210874.98376</v>
      </c>
      <c r="I8" s="81">
        <f t="shared" si="2"/>
        <v>264190.67969602818</v>
      </c>
      <c r="J8" s="81">
        <f t="shared" si="2"/>
        <v>253760.80996000004</v>
      </c>
      <c r="K8" s="81">
        <f t="shared" si="2"/>
        <v>284964.34026637621</v>
      </c>
      <c r="L8" s="81">
        <f t="shared" si="2"/>
        <v>271799.38540763123</v>
      </c>
      <c r="M8" s="81">
        <f t="shared" si="2"/>
        <v>255501.84660803864</v>
      </c>
      <c r="N8" s="81">
        <f t="shared" si="2"/>
        <v>257519.53007251138</v>
      </c>
      <c r="O8" s="81">
        <f t="shared" si="1"/>
        <v>312252.08854697534</v>
      </c>
      <c r="P8" s="81">
        <f t="shared" si="1"/>
        <v>291398.38668844086</v>
      </c>
      <c r="Q8" s="81">
        <f t="shared" si="1"/>
        <v>307443.55907228135</v>
      </c>
      <c r="R8" s="81">
        <f t="shared" si="1"/>
        <v>0</v>
      </c>
      <c r="S8" s="82">
        <f t="shared" ref="S8:S35" si="3">SUM(G8:R8)</f>
        <v>2910667.0548382835</v>
      </c>
      <c r="T8" s="82">
        <f>F8-S8</f>
        <v>363962.00337907346</v>
      </c>
      <c r="U8" s="83">
        <f>S8/F8</f>
        <v>0.88885397493626128</v>
      </c>
    </row>
    <row r="9" spans="1:22" s="92" customFormat="1" ht="15.45" customHeight="1" x14ac:dyDescent="0.3">
      <c r="A9" s="85" t="s">
        <v>61</v>
      </c>
      <c r="B9" s="86" t="s">
        <v>0</v>
      </c>
      <c r="C9" s="86" t="s">
        <v>63</v>
      </c>
      <c r="D9" s="87" t="s">
        <v>64</v>
      </c>
      <c r="E9" s="88" t="s">
        <v>19</v>
      </c>
      <c r="F9" s="89">
        <v>96751.854999999923</v>
      </c>
      <c r="G9" s="89">
        <v>0</v>
      </c>
      <c r="H9" s="90">
        <v>0</v>
      </c>
      <c r="I9" s="90">
        <v>1977.7671600000001</v>
      </c>
      <c r="J9" s="90">
        <v>26741.081099999999</v>
      </c>
      <c r="K9" s="90">
        <v>0</v>
      </c>
      <c r="L9" s="90">
        <v>9266.5657100000008</v>
      </c>
      <c r="M9" s="90">
        <v>0</v>
      </c>
      <c r="N9" s="90">
        <v>1574.93911</v>
      </c>
      <c r="O9" s="90">
        <v>12664.93597</v>
      </c>
      <c r="P9" s="90">
        <v>14188.102999999999</v>
      </c>
      <c r="Q9" s="90">
        <v>0</v>
      </c>
      <c r="R9" s="90"/>
      <c r="S9" s="90">
        <f t="shared" si="3"/>
        <v>66413.392049999995</v>
      </c>
      <c r="T9" s="90">
        <f t="shared" ref="T9:T76" si="4">F9-S9</f>
        <v>30338.462949999928</v>
      </c>
      <c r="U9" s="91">
        <f t="shared" ref="U9:U85" si="5">S9/F9</f>
        <v>0.68643016766965392</v>
      </c>
    </row>
    <row r="10" spans="1:22" s="92" customFormat="1" ht="15.45" customHeight="1" x14ac:dyDescent="0.3">
      <c r="A10" s="85" t="s">
        <v>61</v>
      </c>
      <c r="B10" s="86" t="s">
        <v>0</v>
      </c>
      <c r="C10" s="86" t="s">
        <v>63</v>
      </c>
      <c r="D10" s="87" t="s">
        <v>65</v>
      </c>
      <c r="E10" s="88" t="s">
        <v>20</v>
      </c>
      <c r="F10" s="89">
        <v>8300</v>
      </c>
      <c r="G10" s="89">
        <v>0</v>
      </c>
      <c r="H10" s="90">
        <v>0</v>
      </c>
      <c r="I10" s="90">
        <v>0</v>
      </c>
      <c r="J10" s="90">
        <v>0</v>
      </c>
      <c r="K10" s="90">
        <v>3781.655960000001</v>
      </c>
      <c r="L10" s="90">
        <v>0</v>
      </c>
      <c r="M10" s="90">
        <v>4022.4522400000001</v>
      </c>
      <c r="N10" s="90">
        <v>0</v>
      </c>
      <c r="O10" s="90">
        <v>0</v>
      </c>
      <c r="P10" s="90">
        <v>0</v>
      </c>
      <c r="Q10" s="90">
        <v>0</v>
      </c>
      <c r="R10" s="90"/>
      <c r="S10" s="90">
        <f t="shared" si="3"/>
        <v>7804.1082000000006</v>
      </c>
      <c r="T10" s="90">
        <f t="shared" si="4"/>
        <v>495.89179999999942</v>
      </c>
      <c r="U10" s="91">
        <f t="shared" si="5"/>
        <v>0.94025400000000003</v>
      </c>
    </row>
    <row r="11" spans="1:22" s="92" customFormat="1" ht="15.45" customHeight="1" x14ac:dyDescent="0.3">
      <c r="A11" s="85" t="s">
        <v>61</v>
      </c>
      <c r="B11" s="86" t="s">
        <v>0</v>
      </c>
      <c r="C11" s="86" t="s">
        <v>63</v>
      </c>
      <c r="D11" s="87">
        <v>1551</v>
      </c>
      <c r="E11" s="88" t="s">
        <v>66</v>
      </c>
      <c r="F11" s="89">
        <v>176298.0086853519</v>
      </c>
      <c r="G11" s="89">
        <v>0</v>
      </c>
      <c r="H11" s="90">
        <v>0</v>
      </c>
      <c r="I11" s="90">
        <v>15652.96456602822</v>
      </c>
      <c r="J11" s="90">
        <v>0</v>
      </c>
      <c r="K11" s="90">
        <v>11570.68535637626</v>
      </c>
      <c r="L11" s="90">
        <v>6135.0711676312112</v>
      </c>
      <c r="M11" s="90">
        <v>7378.8829780386041</v>
      </c>
      <c r="N11" s="90">
        <v>17160.427112511341</v>
      </c>
      <c r="O11" s="90">
        <v>22218.766426975319</v>
      </c>
      <c r="P11" s="90">
        <v>13938.73710844085</v>
      </c>
      <c r="Q11" s="90">
        <v>10871.198302281469</v>
      </c>
      <c r="R11" s="90"/>
      <c r="S11" s="90">
        <f t="shared" si="3"/>
        <v>104926.73301828328</v>
      </c>
      <c r="T11" s="90">
        <f t="shared" si="4"/>
        <v>71371.275667068621</v>
      </c>
      <c r="U11" s="91">
        <f t="shared" si="5"/>
        <v>0.59516686433793708</v>
      </c>
    </row>
    <row r="12" spans="1:22" s="92" customFormat="1" ht="15.45" customHeight="1" x14ac:dyDescent="0.3">
      <c r="A12" s="85" t="s">
        <v>61</v>
      </c>
      <c r="B12" s="86" t="s">
        <v>0</v>
      </c>
      <c r="C12" s="86" t="s">
        <v>63</v>
      </c>
      <c r="D12" s="87">
        <v>1560</v>
      </c>
      <c r="E12" s="87" t="s">
        <v>38</v>
      </c>
      <c r="F12" s="89">
        <v>0</v>
      </c>
      <c r="G12" s="89">
        <v>1065.8992800000001</v>
      </c>
      <c r="H12" s="90">
        <v>0</v>
      </c>
      <c r="I12" s="90">
        <v>0</v>
      </c>
      <c r="J12" s="90">
        <v>2369.4839999999999</v>
      </c>
      <c r="K12" s="90">
        <v>510.65418000000011</v>
      </c>
      <c r="L12" s="90">
        <v>3940.9130399999999</v>
      </c>
      <c r="M12" s="90">
        <v>2639.3418999999999</v>
      </c>
      <c r="N12" s="90">
        <v>2017.0992000000001</v>
      </c>
      <c r="O12" s="90">
        <v>2772.4282499999999</v>
      </c>
      <c r="P12" s="90">
        <v>1763.9492</v>
      </c>
      <c r="Q12" s="90">
        <v>2043.67995</v>
      </c>
      <c r="R12" s="90"/>
      <c r="S12" s="90">
        <f t="shared" si="3"/>
        <v>19123.449000000001</v>
      </c>
      <c r="T12" s="90">
        <f t="shared" si="4"/>
        <v>-19123.449000000001</v>
      </c>
      <c r="U12" s="91"/>
    </row>
    <row r="13" spans="1:22" s="92" customFormat="1" ht="15.45" customHeight="1" x14ac:dyDescent="0.3">
      <c r="A13" s="85" t="s">
        <v>61</v>
      </c>
      <c r="B13" s="87" t="s">
        <v>1</v>
      </c>
      <c r="C13" s="86" t="s">
        <v>63</v>
      </c>
      <c r="D13" s="87" t="s">
        <v>67</v>
      </c>
      <c r="E13" s="93" t="s">
        <v>51</v>
      </c>
      <c r="F13" s="89">
        <v>829.99999999999989</v>
      </c>
      <c r="G13" s="89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>
        <f t="shared" si="3"/>
        <v>0</v>
      </c>
      <c r="T13" s="90">
        <f>F13-S13</f>
        <v>829.99999999999989</v>
      </c>
      <c r="U13" s="91">
        <f>S13/F13</f>
        <v>0</v>
      </c>
    </row>
    <row r="14" spans="1:22" s="92" customFormat="1" ht="15.45" customHeight="1" x14ac:dyDescent="0.3">
      <c r="A14" s="85" t="s">
        <v>61</v>
      </c>
      <c r="B14" s="87" t="s">
        <v>1</v>
      </c>
      <c r="C14" s="86" t="s">
        <v>63</v>
      </c>
      <c r="D14" s="87" t="s">
        <v>68</v>
      </c>
      <c r="E14" s="88" t="s">
        <v>69</v>
      </c>
      <c r="F14" s="89">
        <v>434954.12400000013</v>
      </c>
      <c r="G14" s="89">
        <v>35820.704210000004</v>
      </c>
      <c r="H14" s="90">
        <v>37825.355320000017</v>
      </c>
      <c r="I14" s="90">
        <v>39994.064170000012</v>
      </c>
      <c r="J14" s="90">
        <v>40490.049280000007</v>
      </c>
      <c r="K14" s="90">
        <v>42540.311159999997</v>
      </c>
      <c r="L14" s="90">
        <v>43626.659479999988</v>
      </c>
      <c r="M14" s="90">
        <v>43481.558579999997</v>
      </c>
      <c r="N14" s="90">
        <v>43226.974649999996</v>
      </c>
      <c r="O14" s="90">
        <v>43707.95061</v>
      </c>
      <c r="P14" s="90">
        <v>44836.513139999988</v>
      </c>
      <c r="Q14" s="90">
        <v>45564.250500000002</v>
      </c>
      <c r="R14" s="90"/>
      <c r="S14" s="90">
        <f t="shared" si="3"/>
        <v>461114.39110000001</v>
      </c>
      <c r="T14" s="90">
        <f t="shared" si="4"/>
        <v>-26160.267099999881</v>
      </c>
      <c r="U14" s="91">
        <f t="shared" si="5"/>
        <v>1.0601448880618036</v>
      </c>
    </row>
    <row r="15" spans="1:22" s="92" customFormat="1" ht="15.45" customHeight="1" x14ac:dyDescent="0.3">
      <c r="A15" s="85" t="s">
        <v>61</v>
      </c>
      <c r="B15" s="87" t="s">
        <v>1</v>
      </c>
      <c r="C15" s="86" t="s">
        <v>63</v>
      </c>
      <c r="D15" s="87" t="s">
        <v>70</v>
      </c>
      <c r="E15" s="88" t="s">
        <v>71</v>
      </c>
      <c r="F15" s="89">
        <v>554093.973</v>
      </c>
      <c r="G15" s="89">
        <v>39998.518380000009</v>
      </c>
      <c r="H15" s="90">
        <v>41992.681360000002</v>
      </c>
      <c r="I15" s="90">
        <v>42441.278100000003</v>
      </c>
      <c r="J15" s="90">
        <v>44354.915310000011</v>
      </c>
      <c r="K15" s="90">
        <v>46122.138030000002</v>
      </c>
      <c r="L15" s="90">
        <v>45835.02277000001</v>
      </c>
      <c r="M15" s="90">
        <v>43232.508800000003</v>
      </c>
      <c r="N15" s="90">
        <v>43840.228160000013</v>
      </c>
      <c r="O15" s="90">
        <v>43608.239009999998</v>
      </c>
      <c r="P15" s="90">
        <v>42936.236149999997</v>
      </c>
      <c r="Q15" s="90">
        <v>44781.776839999999</v>
      </c>
      <c r="R15" s="90"/>
      <c r="S15" s="90">
        <f t="shared" si="3"/>
        <v>479143.54291000008</v>
      </c>
      <c r="T15" s="90">
        <f t="shared" si="4"/>
        <v>74950.430089999922</v>
      </c>
      <c r="U15" s="91">
        <f t="shared" si="5"/>
        <v>0.86473335978696897</v>
      </c>
    </row>
    <row r="16" spans="1:22" s="92" customFormat="1" ht="15.45" customHeight="1" x14ac:dyDescent="0.3">
      <c r="A16" s="85" t="s">
        <v>61</v>
      </c>
      <c r="B16" s="87" t="s">
        <v>1</v>
      </c>
      <c r="C16" s="86" t="s">
        <v>63</v>
      </c>
      <c r="D16" s="87" t="s">
        <v>72</v>
      </c>
      <c r="E16" s="88" t="s">
        <v>73</v>
      </c>
      <c r="F16" s="89">
        <v>39978.07600000003</v>
      </c>
      <c r="G16" s="89">
        <v>2004.06</v>
      </c>
      <c r="H16" s="90">
        <v>2449.29</v>
      </c>
      <c r="I16" s="90">
        <v>2422.3040000000001</v>
      </c>
      <c r="J16" s="90">
        <v>2865.1795000000002</v>
      </c>
      <c r="K16" s="90">
        <v>4333.2590000000009</v>
      </c>
      <c r="L16" s="90">
        <v>7475.3720000000003</v>
      </c>
      <c r="M16" s="90">
        <v>5201.8900000000003</v>
      </c>
      <c r="N16" s="90">
        <v>4120.88922</v>
      </c>
      <c r="O16" s="90">
        <v>7060.7050000000017</v>
      </c>
      <c r="P16" s="90">
        <v>5861.1279999999997</v>
      </c>
      <c r="Q16" s="90">
        <v>5485.1180000000004</v>
      </c>
      <c r="R16" s="90"/>
      <c r="S16" s="90">
        <f t="shared" si="3"/>
        <v>49279.19472</v>
      </c>
      <c r="T16" s="90">
        <f t="shared" si="4"/>
        <v>-9301.1187199999695</v>
      </c>
      <c r="U16" s="91">
        <f t="shared" si="5"/>
        <v>1.2326554864721344</v>
      </c>
    </row>
    <row r="17" spans="1:21" s="92" customFormat="1" ht="15.45" customHeight="1" x14ac:dyDescent="0.3">
      <c r="A17" s="85" t="s">
        <v>61</v>
      </c>
      <c r="B17" s="87" t="s">
        <v>1</v>
      </c>
      <c r="C17" s="86" t="s">
        <v>63</v>
      </c>
      <c r="D17" s="87" t="s">
        <v>74</v>
      </c>
      <c r="E17" s="88" t="s">
        <v>75</v>
      </c>
      <c r="F17" s="89">
        <v>76172.106000000073</v>
      </c>
      <c r="G17" s="89">
        <v>234.309</v>
      </c>
      <c r="H17" s="90">
        <v>602.80500000000006</v>
      </c>
      <c r="I17" s="90">
        <v>186.16900000000001</v>
      </c>
      <c r="J17" s="90">
        <v>2652.0990000000002</v>
      </c>
      <c r="K17" s="90">
        <v>15083.59</v>
      </c>
      <c r="L17" s="90">
        <v>1171.5450000000001</v>
      </c>
      <c r="M17" s="90">
        <v>1397.8009999999999</v>
      </c>
      <c r="N17" s="90">
        <v>2295.1656400000002</v>
      </c>
      <c r="O17" s="90">
        <v>1575.423</v>
      </c>
      <c r="P17" s="90">
        <v>11384.201150000001</v>
      </c>
      <c r="Q17" s="90">
        <v>3704.9664499999999</v>
      </c>
      <c r="R17" s="90"/>
      <c r="S17" s="90">
        <f t="shared" si="3"/>
        <v>40288.074239999994</v>
      </c>
      <c r="T17" s="90">
        <f t="shared" si="4"/>
        <v>35884.031760000078</v>
      </c>
      <c r="U17" s="91">
        <f t="shared" si="5"/>
        <v>0.52890849886702562</v>
      </c>
    </row>
    <row r="18" spans="1:21" s="92" customFormat="1" ht="15.45" customHeight="1" x14ac:dyDescent="0.3">
      <c r="A18" s="85" t="s">
        <v>61</v>
      </c>
      <c r="B18" s="87" t="s">
        <v>1</v>
      </c>
      <c r="C18" s="86" t="s">
        <v>63</v>
      </c>
      <c r="D18" s="87" t="s">
        <v>76</v>
      </c>
      <c r="E18" s="88" t="s">
        <v>21</v>
      </c>
      <c r="F18" s="89">
        <v>4962.0999999999976</v>
      </c>
      <c r="G18" s="89">
        <v>582.35804000000007</v>
      </c>
      <c r="H18" s="90">
        <v>225.62106</v>
      </c>
      <c r="I18" s="90">
        <v>304.30518999999998</v>
      </c>
      <c r="J18" s="90">
        <v>143.11358000000001</v>
      </c>
      <c r="K18" s="90">
        <v>82.510610000000014</v>
      </c>
      <c r="L18" s="90">
        <v>346.52152999999998</v>
      </c>
      <c r="M18" s="90">
        <v>33.352720000000012</v>
      </c>
      <c r="N18" s="90">
        <v>155.10542000000001</v>
      </c>
      <c r="O18" s="90">
        <v>230.44444999999999</v>
      </c>
      <c r="P18" s="90">
        <v>723.48278000000016</v>
      </c>
      <c r="Q18" s="90">
        <v>693.34216000000004</v>
      </c>
      <c r="R18" s="90"/>
      <c r="S18" s="90">
        <f t="shared" si="3"/>
        <v>3520.1575400000006</v>
      </c>
      <c r="T18" s="90">
        <f t="shared" si="4"/>
        <v>1441.942459999997</v>
      </c>
      <c r="U18" s="91">
        <f t="shared" si="5"/>
        <v>0.70940882690796281</v>
      </c>
    </row>
    <row r="19" spans="1:21" s="92" customFormat="1" ht="15.45" customHeight="1" x14ac:dyDescent="0.3">
      <c r="A19" s="85" t="s">
        <v>61</v>
      </c>
      <c r="B19" s="87" t="s">
        <v>1</v>
      </c>
      <c r="C19" s="86" t="s">
        <v>63</v>
      </c>
      <c r="D19" s="87" t="s">
        <v>77</v>
      </c>
      <c r="E19" s="88" t="s">
        <v>78</v>
      </c>
      <c r="F19" s="89">
        <v>332035.94353200262</v>
      </c>
      <c r="G19" s="89">
        <v>26922.00643999999</v>
      </c>
      <c r="H19" s="90">
        <v>28449.17125000001</v>
      </c>
      <c r="I19" s="90">
        <v>29236.666040000011</v>
      </c>
      <c r="J19" s="90">
        <v>30114.780460000002</v>
      </c>
      <c r="K19" s="90">
        <v>31849.03018000002</v>
      </c>
      <c r="L19" s="90">
        <v>33288.471769999996</v>
      </c>
      <c r="M19" s="90">
        <v>31336.119559999999</v>
      </c>
      <c r="N19" s="90">
        <v>31225.85411</v>
      </c>
      <c r="O19" s="90">
        <v>32315.83058000002</v>
      </c>
      <c r="P19" s="90">
        <v>32433.04107000001</v>
      </c>
      <c r="Q19" s="90">
        <v>33127.338219999991</v>
      </c>
      <c r="R19" s="90"/>
      <c r="S19" s="90">
        <f t="shared" si="3"/>
        <v>340298.30968000006</v>
      </c>
      <c r="T19" s="90">
        <f t="shared" si="4"/>
        <v>-8262.3661479974398</v>
      </c>
      <c r="U19" s="91">
        <f t="shared" si="5"/>
        <v>1.0248839509967123</v>
      </c>
    </row>
    <row r="20" spans="1:21" s="92" customFormat="1" ht="15.45" customHeight="1" x14ac:dyDescent="0.3">
      <c r="A20" s="85" t="s">
        <v>61</v>
      </c>
      <c r="B20" s="87" t="s">
        <v>1</v>
      </c>
      <c r="C20" s="86" t="s">
        <v>63</v>
      </c>
      <c r="D20" s="87" t="s">
        <v>79</v>
      </c>
      <c r="E20" s="88" t="s">
        <v>22</v>
      </c>
      <c r="F20" s="89">
        <v>112341.4000000001</v>
      </c>
      <c r="G20" s="89">
        <v>8494.6111599999986</v>
      </c>
      <c r="H20" s="90">
        <v>8322.9481900000028</v>
      </c>
      <c r="I20" s="90">
        <v>8402.6495799999993</v>
      </c>
      <c r="J20" s="90">
        <v>8303.9900399999988</v>
      </c>
      <c r="K20" s="90">
        <v>7685.7369999999974</v>
      </c>
      <c r="L20" s="90">
        <v>7906.5501699999977</v>
      </c>
      <c r="M20" s="90">
        <v>4597.0745499999994</v>
      </c>
      <c r="N20" s="90">
        <v>5094.6665800000001</v>
      </c>
      <c r="O20" s="90">
        <v>8765.03989</v>
      </c>
      <c r="P20" s="90">
        <v>9888.2881500000021</v>
      </c>
      <c r="Q20" s="90">
        <v>16415.760539999999</v>
      </c>
      <c r="R20" s="90"/>
      <c r="S20" s="90">
        <f t="shared" si="3"/>
        <v>93877.315849999999</v>
      </c>
      <c r="T20" s="90">
        <f t="shared" si="4"/>
        <v>18464.084150000097</v>
      </c>
      <c r="U20" s="91">
        <f t="shared" si="5"/>
        <v>0.83564310085151083</v>
      </c>
    </row>
    <row r="21" spans="1:21" s="92" customFormat="1" ht="15.45" customHeight="1" x14ac:dyDescent="0.3">
      <c r="A21" s="85" t="s">
        <v>61</v>
      </c>
      <c r="B21" s="87" t="s">
        <v>1</v>
      </c>
      <c r="C21" s="86" t="s">
        <v>63</v>
      </c>
      <c r="D21" s="87" t="s">
        <v>80</v>
      </c>
      <c r="E21" s="88" t="s">
        <v>23</v>
      </c>
      <c r="F21" s="89">
        <v>11316.22</v>
      </c>
      <c r="G21" s="89">
        <v>867.39233000000013</v>
      </c>
      <c r="H21" s="90">
        <v>385.82135000000011</v>
      </c>
      <c r="I21" s="90">
        <v>131.35414000000009</v>
      </c>
      <c r="J21" s="90">
        <v>530.43390999999997</v>
      </c>
      <c r="K21" s="90">
        <v>1899.148730000001</v>
      </c>
      <c r="L21" s="90">
        <v>1627.98524</v>
      </c>
      <c r="M21" s="90">
        <v>2781.330829999999</v>
      </c>
      <c r="N21" s="90">
        <v>1656.8816899999999</v>
      </c>
      <c r="O21" s="90">
        <v>1963.1400699999999</v>
      </c>
      <c r="P21" s="90">
        <v>2080.1285699999989</v>
      </c>
      <c r="Q21" s="90">
        <v>1007.30543</v>
      </c>
      <c r="R21" s="90"/>
      <c r="S21" s="90">
        <f t="shared" si="3"/>
        <v>14930.92229</v>
      </c>
      <c r="T21" s="90">
        <f t="shared" si="4"/>
        <v>-3614.7022900000011</v>
      </c>
      <c r="U21" s="91">
        <f t="shared" si="5"/>
        <v>1.3194266539533521</v>
      </c>
    </row>
    <row r="22" spans="1:21" s="92" customFormat="1" ht="15.45" customHeight="1" x14ac:dyDescent="0.3">
      <c r="A22" s="85" t="s">
        <v>61</v>
      </c>
      <c r="B22" s="87" t="s">
        <v>1</v>
      </c>
      <c r="C22" s="86" t="s">
        <v>63</v>
      </c>
      <c r="D22" s="87" t="s">
        <v>81</v>
      </c>
      <c r="E22" s="88" t="s">
        <v>82</v>
      </c>
      <c r="F22" s="89">
        <v>6025.7999999999993</v>
      </c>
      <c r="G22" s="89">
        <v>328.33278999999999</v>
      </c>
      <c r="H22" s="90">
        <v>719.4197700000002</v>
      </c>
      <c r="I22" s="90">
        <v>707.63473999999997</v>
      </c>
      <c r="J22" s="90">
        <v>662.60726</v>
      </c>
      <c r="K22" s="90">
        <v>368.49257000000011</v>
      </c>
      <c r="L22" s="90">
        <v>942.71028000000013</v>
      </c>
      <c r="M22" s="90">
        <v>211.88059999999999</v>
      </c>
      <c r="N22" s="90">
        <v>2.9049999999999998</v>
      </c>
      <c r="O22" s="90">
        <v>923.36752999999999</v>
      </c>
      <c r="P22" s="90">
        <v>1480.1114600000001</v>
      </c>
      <c r="Q22" s="90">
        <v>607.68865000000005</v>
      </c>
      <c r="R22" s="90"/>
      <c r="S22" s="90">
        <f t="shared" si="3"/>
        <v>6955.1506500000014</v>
      </c>
      <c r="T22" s="90">
        <f t="shared" si="4"/>
        <v>-929.35065000000213</v>
      </c>
      <c r="U22" s="91">
        <f t="shared" si="5"/>
        <v>1.1542285920541675</v>
      </c>
    </row>
    <row r="23" spans="1:21" s="92" customFormat="1" ht="15.45" customHeight="1" x14ac:dyDescent="0.3">
      <c r="A23" s="85" t="s">
        <v>61</v>
      </c>
      <c r="B23" s="87" t="s">
        <v>1</v>
      </c>
      <c r="C23" s="86" t="s">
        <v>63</v>
      </c>
      <c r="D23" s="87" t="s">
        <v>83</v>
      </c>
      <c r="E23" s="88" t="s">
        <v>24</v>
      </c>
      <c r="F23" s="89">
        <v>267088.10700000043</v>
      </c>
      <c r="G23" s="89">
        <v>29069.765620000009</v>
      </c>
      <c r="H23" s="90">
        <v>25776.32644999999</v>
      </c>
      <c r="I23" s="90">
        <v>26125.189559999999</v>
      </c>
      <c r="J23" s="90">
        <v>15080.71074</v>
      </c>
      <c r="K23" s="90">
        <v>17640.231529999979</v>
      </c>
      <c r="L23" s="90">
        <v>21231.844880000001</v>
      </c>
      <c r="M23" s="90">
        <v>17184.928390000008</v>
      </c>
      <c r="N23" s="90">
        <v>20892.39728999999</v>
      </c>
      <c r="O23" s="90">
        <v>24036.947740000011</v>
      </c>
      <c r="P23" s="90">
        <v>23370.64698000002</v>
      </c>
      <c r="Q23" s="90">
        <v>26325.73997000001</v>
      </c>
      <c r="R23" s="90"/>
      <c r="S23" s="90">
        <f t="shared" si="3"/>
        <v>246734.72915000003</v>
      </c>
      <c r="T23" s="90">
        <f t="shared" si="4"/>
        <v>20353.377850000397</v>
      </c>
      <c r="U23" s="91">
        <f t="shared" si="5"/>
        <v>0.92379526711760185</v>
      </c>
    </row>
    <row r="24" spans="1:21" s="92" customFormat="1" ht="15.45" customHeight="1" x14ac:dyDescent="0.3">
      <c r="A24" s="85" t="s">
        <v>61</v>
      </c>
      <c r="B24" s="87" t="s">
        <v>1</v>
      </c>
      <c r="C24" s="86" t="s">
        <v>63</v>
      </c>
      <c r="D24" s="87" t="s">
        <v>84</v>
      </c>
      <c r="E24" s="88" t="s">
        <v>85</v>
      </c>
      <c r="F24" s="89">
        <v>284989.1700000008</v>
      </c>
      <c r="G24" s="89">
        <v>17128.293949999988</v>
      </c>
      <c r="H24" s="90">
        <v>22410.94061999999</v>
      </c>
      <c r="I24" s="90">
        <v>25035.386310000009</v>
      </c>
      <c r="J24" s="90">
        <v>32399.167580000019</v>
      </c>
      <c r="K24" s="90">
        <v>31755.407319999958</v>
      </c>
      <c r="L24" s="90">
        <v>22629.562429999991</v>
      </c>
      <c r="M24" s="90">
        <v>13478.73425</v>
      </c>
      <c r="N24" s="90">
        <v>16215.7078</v>
      </c>
      <c r="O24" s="90">
        <v>22019.422549999988</v>
      </c>
      <c r="P24" s="90">
        <v>22214.71911999998</v>
      </c>
      <c r="Q24" s="90">
        <v>20610.560219999988</v>
      </c>
      <c r="R24" s="90"/>
      <c r="S24" s="90">
        <f t="shared" si="3"/>
        <v>245897.90214999992</v>
      </c>
      <c r="T24" s="90">
        <f t="shared" si="4"/>
        <v>39091.267850000877</v>
      </c>
      <c r="U24" s="91">
        <f t="shared" si="5"/>
        <v>0.86283244429954731</v>
      </c>
    </row>
    <row r="25" spans="1:21" s="92" customFormat="1" ht="15.45" customHeight="1" x14ac:dyDescent="0.3">
      <c r="A25" s="85" t="s">
        <v>61</v>
      </c>
      <c r="B25" s="87" t="s">
        <v>1</v>
      </c>
      <c r="C25" s="86" t="s">
        <v>63</v>
      </c>
      <c r="D25" s="87" t="s">
        <v>86</v>
      </c>
      <c r="E25" s="88" t="s">
        <v>25</v>
      </c>
      <c r="F25" s="89">
        <v>76276.999999999985</v>
      </c>
      <c r="G25" s="89">
        <v>1577.6125400000001</v>
      </c>
      <c r="H25" s="90">
        <v>2462.2771699999998</v>
      </c>
      <c r="I25" s="90">
        <v>5248.0402000000004</v>
      </c>
      <c r="J25" s="90">
        <v>5204.3855199999989</v>
      </c>
      <c r="K25" s="90">
        <v>12118.90885</v>
      </c>
      <c r="L25" s="90">
        <v>3008.6769599999998</v>
      </c>
      <c r="M25" s="90">
        <v>6972.9744200000023</v>
      </c>
      <c r="N25" s="90">
        <v>18385.17396</v>
      </c>
      <c r="O25" s="90">
        <v>6312.3699500000021</v>
      </c>
      <c r="P25" s="90">
        <v>3127.7150000000011</v>
      </c>
      <c r="Q25" s="90">
        <v>5627.9668900000042</v>
      </c>
      <c r="R25" s="90"/>
      <c r="S25" s="90">
        <f t="shared" si="3"/>
        <v>70046.10146000002</v>
      </c>
      <c r="T25" s="90">
        <f t="shared" si="4"/>
        <v>6230.8985399999656</v>
      </c>
      <c r="U25" s="91">
        <f t="shared" si="5"/>
        <v>0.91831222334386553</v>
      </c>
    </row>
    <row r="26" spans="1:21" s="92" customFormat="1" ht="15.45" customHeight="1" x14ac:dyDescent="0.3">
      <c r="A26" s="85" t="s">
        <v>61</v>
      </c>
      <c r="B26" s="87" t="s">
        <v>1</v>
      </c>
      <c r="C26" s="86" t="s">
        <v>63</v>
      </c>
      <c r="D26" s="87" t="s">
        <v>87</v>
      </c>
      <c r="E26" s="88" t="s">
        <v>26</v>
      </c>
      <c r="F26" s="89">
        <v>63193.001000000077</v>
      </c>
      <c r="G26" s="89">
        <v>3653.4300899999989</v>
      </c>
      <c r="H26" s="90">
        <v>5364.5244500000008</v>
      </c>
      <c r="I26" s="90">
        <v>4785.9987000000001</v>
      </c>
      <c r="J26" s="90">
        <v>2847.7222400000001</v>
      </c>
      <c r="K26" s="90">
        <v>3961.25414</v>
      </c>
      <c r="L26" s="90">
        <v>6172.843640000001</v>
      </c>
      <c r="M26" s="90">
        <v>5431.8760699999993</v>
      </c>
      <c r="N26" s="90">
        <v>2947.854690000001</v>
      </c>
      <c r="O26" s="90">
        <v>5383.6647100000009</v>
      </c>
      <c r="P26" s="90">
        <v>5627.2745600000007</v>
      </c>
      <c r="Q26" s="90">
        <v>21068.6702</v>
      </c>
      <c r="R26" s="90"/>
      <c r="S26" s="90">
        <f t="shared" si="3"/>
        <v>67245.113490000003</v>
      </c>
      <c r="T26" s="90">
        <f t="shared" si="4"/>
        <v>-4052.1124899999268</v>
      </c>
      <c r="U26" s="91">
        <f t="shared" si="5"/>
        <v>1.0641228051505249</v>
      </c>
    </row>
    <row r="27" spans="1:21" s="92" customFormat="1" ht="15.45" customHeight="1" x14ac:dyDescent="0.3">
      <c r="A27" s="85" t="s">
        <v>61</v>
      </c>
      <c r="B27" s="87" t="s">
        <v>1</v>
      </c>
      <c r="C27" s="86" t="s">
        <v>63</v>
      </c>
      <c r="D27" s="87" t="s">
        <v>88</v>
      </c>
      <c r="E27" s="88" t="s">
        <v>27</v>
      </c>
      <c r="F27" s="89">
        <v>292306.51000000018</v>
      </c>
      <c r="G27" s="89">
        <v>15757.24116</v>
      </c>
      <c r="H27" s="90">
        <v>12837.09382</v>
      </c>
      <c r="I27" s="90">
        <v>38029.173010000013</v>
      </c>
      <c r="J27" s="90">
        <v>16440.16648</v>
      </c>
      <c r="K27" s="90">
        <v>17040.315490000001</v>
      </c>
      <c r="L27" s="90">
        <v>16183.99028</v>
      </c>
      <c r="M27" s="90">
        <v>28054.94371</v>
      </c>
      <c r="N27" s="90">
        <v>18565.2094</v>
      </c>
      <c r="O27" s="90">
        <v>32044.605879999999</v>
      </c>
      <c r="P27" s="90">
        <v>20575.404719999999</v>
      </c>
      <c r="Q27" s="90">
        <v>19003.2271</v>
      </c>
      <c r="R27" s="90"/>
      <c r="S27" s="90">
        <f t="shared" si="3"/>
        <v>234531.37104999996</v>
      </c>
      <c r="T27" s="90">
        <f t="shared" si="4"/>
        <v>57775.138950000226</v>
      </c>
      <c r="U27" s="91">
        <f t="shared" si="5"/>
        <v>0.80234740940254734</v>
      </c>
    </row>
    <row r="28" spans="1:21" s="92" customFormat="1" ht="15.45" customHeight="1" x14ac:dyDescent="0.3">
      <c r="A28" s="85" t="s">
        <v>61</v>
      </c>
      <c r="B28" s="87" t="s">
        <v>1</v>
      </c>
      <c r="C28" s="86" t="s">
        <v>63</v>
      </c>
      <c r="D28" s="87" t="s">
        <v>89</v>
      </c>
      <c r="E28" s="88" t="s">
        <v>28</v>
      </c>
      <c r="F28" s="89">
        <v>12939.910000000031</v>
      </c>
      <c r="G28" s="89">
        <v>837.98910000000024</v>
      </c>
      <c r="H28" s="90">
        <v>545.83035000000018</v>
      </c>
      <c r="I28" s="90">
        <v>554.40386000000012</v>
      </c>
      <c r="J28" s="90">
        <v>519.13970999999992</v>
      </c>
      <c r="K28" s="90">
        <v>2483.3422700000001</v>
      </c>
      <c r="L28" s="90">
        <v>836.26646000000017</v>
      </c>
      <c r="M28" s="90">
        <v>509.71809000000002</v>
      </c>
      <c r="N28" s="90">
        <v>1204.98641</v>
      </c>
      <c r="O28" s="90">
        <v>1617.6710400000011</v>
      </c>
      <c r="P28" s="90">
        <v>2850.968609999999</v>
      </c>
      <c r="Q28" s="90">
        <v>21616.48352999999</v>
      </c>
      <c r="R28" s="90"/>
      <c r="S28" s="90">
        <f t="shared" si="3"/>
        <v>33576.799429999992</v>
      </c>
      <c r="T28" s="90">
        <f t="shared" si="4"/>
        <v>-20636.889429999959</v>
      </c>
      <c r="U28" s="91">
        <f t="shared" si="5"/>
        <v>2.5948248040364974</v>
      </c>
    </row>
    <row r="29" spans="1:21" s="92" customFormat="1" ht="15.45" customHeight="1" x14ac:dyDescent="0.3">
      <c r="A29" s="85" t="s">
        <v>61</v>
      </c>
      <c r="B29" s="87" t="s">
        <v>1</v>
      </c>
      <c r="C29" s="86" t="s">
        <v>63</v>
      </c>
      <c r="D29" s="87" t="s">
        <v>90</v>
      </c>
      <c r="E29" s="88" t="s">
        <v>29</v>
      </c>
      <c r="F29" s="89">
        <v>215657.16999999969</v>
      </c>
      <c r="G29" s="89">
        <v>8147.1754100000007</v>
      </c>
      <c r="H29" s="90">
        <v>7826.4377600000034</v>
      </c>
      <c r="I29" s="90">
        <v>9748.3311099999974</v>
      </c>
      <c r="J29" s="90">
        <v>12287.39688</v>
      </c>
      <c r="K29" s="90">
        <v>20481.3642</v>
      </c>
      <c r="L29" s="90">
        <v>15192.206029999999</v>
      </c>
      <c r="M29" s="90">
        <v>27121.750610000021</v>
      </c>
      <c r="N29" s="90">
        <v>20789.803629999999</v>
      </c>
      <c r="O29" s="90">
        <v>18779.657179999998</v>
      </c>
      <c r="P29" s="90">
        <v>16372.986440000001</v>
      </c>
      <c r="Q29" s="90">
        <v>17814.6394</v>
      </c>
      <c r="R29" s="90"/>
      <c r="S29" s="90">
        <f t="shared" si="3"/>
        <v>174561.74865000002</v>
      </c>
      <c r="T29" s="90">
        <f t="shared" si="4"/>
        <v>41095.421349999669</v>
      </c>
      <c r="U29" s="91">
        <f t="shared" si="5"/>
        <v>0.80944096896940765</v>
      </c>
    </row>
    <row r="30" spans="1:21" s="92" customFormat="1" ht="15.45" customHeight="1" x14ac:dyDescent="0.3">
      <c r="A30" s="85" t="s">
        <v>61</v>
      </c>
      <c r="B30" s="87" t="s">
        <v>1</v>
      </c>
      <c r="C30" s="86" t="s">
        <v>63</v>
      </c>
      <c r="D30" s="87" t="s">
        <v>91</v>
      </c>
      <c r="E30" s="88" t="s">
        <v>30</v>
      </c>
      <c r="F30" s="89">
        <v>15769.999999999991</v>
      </c>
      <c r="G30" s="89">
        <v>1640.89921</v>
      </c>
      <c r="H30" s="90">
        <v>1027.67363</v>
      </c>
      <c r="I30" s="90">
        <v>178.85504</v>
      </c>
      <c r="J30" s="90">
        <v>126.98004</v>
      </c>
      <c r="K30" s="90">
        <v>371.72712000000013</v>
      </c>
      <c r="L30" s="90">
        <v>7693.4044600000007</v>
      </c>
      <c r="M30" s="90">
        <v>295.98795999999999</v>
      </c>
      <c r="N30" s="90">
        <v>41.211160000000007</v>
      </c>
      <c r="O30" s="90">
        <v>0</v>
      </c>
      <c r="P30" s="90">
        <v>24.484999999999999</v>
      </c>
      <c r="Q30" s="90">
        <v>2395.6165500000002</v>
      </c>
      <c r="R30" s="90"/>
      <c r="S30" s="90">
        <f t="shared" si="3"/>
        <v>13796.840170000003</v>
      </c>
      <c r="T30" s="90">
        <f t="shared" si="4"/>
        <v>1973.1598299999878</v>
      </c>
      <c r="U30" s="91">
        <f t="shared" si="5"/>
        <v>0.87487889473684277</v>
      </c>
    </row>
    <row r="31" spans="1:21" s="92" customFormat="1" ht="15.45" customHeight="1" x14ac:dyDescent="0.3">
      <c r="A31" s="85" t="s">
        <v>61</v>
      </c>
      <c r="B31" s="87" t="s">
        <v>1</v>
      </c>
      <c r="C31" s="86" t="s">
        <v>63</v>
      </c>
      <c r="D31" s="87" t="s">
        <v>92</v>
      </c>
      <c r="E31" s="88" t="s">
        <v>31</v>
      </c>
      <c r="F31" s="89">
        <v>7968</v>
      </c>
      <c r="G31" s="89">
        <v>36.022000000000013</v>
      </c>
      <c r="H31" s="90">
        <v>71.413200000000003</v>
      </c>
      <c r="I31" s="90">
        <v>38.673850000000002</v>
      </c>
      <c r="J31" s="90">
        <v>63.733210000000007</v>
      </c>
      <c r="K31" s="90">
        <v>169.08345</v>
      </c>
      <c r="L31" s="90">
        <v>100.69394</v>
      </c>
      <c r="M31" s="90">
        <v>2.138910000000001</v>
      </c>
      <c r="N31" s="90">
        <v>552.57333000000006</v>
      </c>
      <c r="O31" s="90">
        <v>185.99386999999999</v>
      </c>
      <c r="P31" s="90">
        <v>2546.116300000001</v>
      </c>
      <c r="Q31" s="90">
        <v>1864.8307199999999</v>
      </c>
      <c r="R31" s="90"/>
      <c r="S31" s="90">
        <f t="shared" si="3"/>
        <v>5631.2727800000011</v>
      </c>
      <c r="T31" s="90">
        <f t="shared" si="4"/>
        <v>2336.7272199999989</v>
      </c>
      <c r="U31" s="91">
        <f t="shared" si="5"/>
        <v>0.70673604166666681</v>
      </c>
    </row>
    <row r="32" spans="1:21" s="92" customFormat="1" ht="15.45" customHeight="1" x14ac:dyDescent="0.3">
      <c r="A32" s="85" t="s">
        <v>61</v>
      </c>
      <c r="B32" s="87" t="s">
        <v>1</v>
      </c>
      <c r="C32" s="86" t="s">
        <v>63</v>
      </c>
      <c r="D32" s="87" t="s">
        <v>93</v>
      </c>
      <c r="E32" s="88" t="s">
        <v>94</v>
      </c>
      <c r="F32" s="89">
        <v>74080.949999999881</v>
      </c>
      <c r="G32" s="89">
        <v>1293.19784</v>
      </c>
      <c r="H32" s="90">
        <v>5798.9232700000002</v>
      </c>
      <c r="I32" s="90">
        <v>6543.0510700000004</v>
      </c>
      <c r="J32" s="90">
        <v>2180.44362</v>
      </c>
      <c r="K32" s="90">
        <v>7206.850150000002</v>
      </c>
      <c r="L32" s="90">
        <v>9803.5475200000001</v>
      </c>
      <c r="M32" s="90">
        <v>2419.1423300000001</v>
      </c>
      <c r="N32" s="90">
        <v>261.69241</v>
      </c>
      <c r="O32" s="90">
        <v>17326.229500000001</v>
      </c>
      <c r="P32" s="90">
        <v>4007.22399</v>
      </c>
      <c r="Q32" s="90">
        <v>1761.7057600000001</v>
      </c>
      <c r="R32" s="90"/>
      <c r="S32" s="90">
        <f t="shared" si="3"/>
        <v>58602.007460000008</v>
      </c>
      <c r="T32" s="90">
        <f t="shared" si="4"/>
        <v>15478.942539999873</v>
      </c>
      <c r="U32" s="91">
        <f t="shared" si="5"/>
        <v>0.79105367115297665</v>
      </c>
    </row>
    <row r="33" spans="1:21" s="92" customFormat="1" ht="15.45" customHeight="1" x14ac:dyDescent="0.3">
      <c r="A33" s="85" t="s">
        <v>61</v>
      </c>
      <c r="B33" s="87" t="s">
        <v>1</v>
      </c>
      <c r="C33" s="86" t="s">
        <v>63</v>
      </c>
      <c r="D33" s="87" t="s">
        <v>95</v>
      </c>
      <c r="E33" s="88" t="s">
        <v>32</v>
      </c>
      <c r="F33" s="89">
        <v>3015.389999999994</v>
      </c>
      <c r="G33" s="89">
        <v>64.612130000000008</v>
      </c>
      <c r="H33" s="90">
        <v>156.13498000000001</v>
      </c>
      <c r="I33" s="90">
        <v>40.18030000000001</v>
      </c>
      <c r="J33" s="90">
        <v>55.937849999999997</v>
      </c>
      <c r="K33" s="90">
        <v>52.705000000000013</v>
      </c>
      <c r="L33" s="90">
        <v>127.96939999999999</v>
      </c>
      <c r="M33" s="90">
        <v>180.49932999999999</v>
      </c>
      <c r="N33" s="90">
        <v>35.262549999999997</v>
      </c>
      <c r="O33" s="90">
        <v>122.5462</v>
      </c>
      <c r="P33" s="90">
        <v>171.85067000000001</v>
      </c>
      <c r="Q33" s="90">
        <v>221.90049999999999</v>
      </c>
      <c r="R33" s="90"/>
      <c r="S33" s="90">
        <f t="shared" si="3"/>
        <v>1229.5989100000002</v>
      </c>
      <c r="T33" s="90">
        <f t="shared" si="4"/>
        <v>1785.7910899999938</v>
      </c>
      <c r="U33" s="91">
        <f t="shared" si="5"/>
        <v>0.40777442055588253</v>
      </c>
    </row>
    <row r="34" spans="1:21" s="92" customFormat="1" ht="15.45" customHeight="1" x14ac:dyDescent="0.3">
      <c r="A34" s="85" t="s">
        <v>61</v>
      </c>
      <c r="B34" s="87" t="s">
        <v>1</v>
      </c>
      <c r="C34" s="86" t="s">
        <v>63</v>
      </c>
      <c r="D34" s="87" t="s">
        <v>96</v>
      </c>
      <c r="E34" s="88" t="s">
        <v>33</v>
      </c>
      <c r="F34" s="89">
        <v>101368.8340000005</v>
      </c>
      <c r="G34" s="89">
        <v>5183.6225499999973</v>
      </c>
      <c r="H34" s="90">
        <v>5574.2349699999968</v>
      </c>
      <c r="I34" s="90">
        <v>6307.0861899999963</v>
      </c>
      <c r="J34" s="90">
        <v>5679.0886099999971</v>
      </c>
      <c r="K34" s="90">
        <v>5776.6242699999912</v>
      </c>
      <c r="L34" s="90">
        <v>6940.7158999999974</v>
      </c>
      <c r="M34" s="90">
        <v>7470.3899700000002</v>
      </c>
      <c r="N34" s="90">
        <v>5218.5996799999984</v>
      </c>
      <c r="O34" s="90">
        <v>6483.3559399999986</v>
      </c>
      <c r="P34" s="90">
        <v>7428.6920499999933</v>
      </c>
      <c r="Q34" s="90">
        <v>4409.0156699999998</v>
      </c>
      <c r="R34" s="90"/>
      <c r="S34" s="90">
        <f t="shared" si="3"/>
        <v>66471.425799999968</v>
      </c>
      <c r="T34" s="90">
        <f t="shared" si="4"/>
        <v>34897.408200000529</v>
      </c>
      <c r="U34" s="91">
        <f t="shared" si="5"/>
        <v>0.65573828934443146</v>
      </c>
    </row>
    <row r="35" spans="1:21" s="92" customFormat="1" ht="15.45" customHeight="1" x14ac:dyDescent="0.3">
      <c r="A35" s="85" t="s">
        <v>61</v>
      </c>
      <c r="B35" s="87" t="s">
        <v>1</v>
      </c>
      <c r="C35" s="86" t="s">
        <v>63</v>
      </c>
      <c r="D35" s="87" t="s">
        <v>97</v>
      </c>
      <c r="E35" s="88" t="s">
        <v>98</v>
      </c>
      <c r="F35" s="89">
        <v>5915.4099999999771</v>
      </c>
      <c r="G35" s="89">
        <v>253.39152999999999</v>
      </c>
      <c r="H35" s="90">
        <v>50.059790000000007</v>
      </c>
      <c r="I35" s="90">
        <v>99.153810000000021</v>
      </c>
      <c r="J35" s="90">
        <v>1648.2040400000001</v>
      </c>
      <c r="K35" s="90">
        <v>79.313700000000011</v>
      </c>
      <c r="L35" s="90">
        <v>314.27535</v>
      </c>
      <c r="M35" s="90">
        <v>64.568810000000013</v>
      </c>
      <c r="N35" s="90">
        <v>37.921870000000013</v>
      </c>
      <c r="O35" s="90">
        <v>133.35319999999999</v>
      </c>
      <c r="P35" s="90">
        <v>1566.38347</v>
      </c>
      <c r="Q35" s="90">
        <v>420.77751999999998</v>
      </c>
      <c r="R35" s="90"/>
      <c r="S35" s="90">
        <f t="shared" si="3"/>
        <v>4667.4030899999998</v>
      </c>
      <c r="T35" s="90">
        <f t="shared" si="4"/>
        <v>1248.0069099999773</v>
      </c>
      <c r="U35" s="91">
        <f t="shared" si="5"/>
        <v>0.78902444462852417</v>
      </c>
    </row>
    <row r="36" spans="1:21" s="97" customFormat="1" ht="15.45" customHeight="1" x14ac:dyDescent="0.3">
      <c r="A36" s="78" t="s">
        <v>99</v>
      </c>
      <c r="B36" s="79" t="s">
        <v>62</v>
      </c>
      <c r="C36" s="79"/>
      <c r="D36" s="79"/>
      <c r="E36" s="94"/>
      <c r="F36" s="81">
        <f>SUM(F37:F48)</f>
        <v>12320158.999999998</v>
      </c>
      <c r="G36" s="81">
        <f>SUM(G37:G48)</f>
        <v>961311.14000000048</v>
      </c>
      <c r="H36" s="81">
        <f t="shared" ref="H36:S36" si="6">SUM(H37:H48)</f>
        <v>918051.40000000014</v>
      </c>
      <c r="I36" s="81">
        <f t="shared" si="6"/>
        <v>1056423.42</v>
      </c>
      <c r="J36" s="81">
        <f t="shared" si="6"/>
        <v>1151994.7299999997</v>
      </c>
      <c r="K36" s="81">
        <f t="shared" si="6"/>
        <v>1085433.5799999994</v>
      </c>
      <c r="L36" s="81">
        <f t="shared" si="6"/>
        <v>1101928.4799999997</v>
      </c>
      <c r="M36" s="81">
        <f t="shared" si="6"/>
        <v>1059752.1199999994</v>
      </c>
      <c r="N36" s="81">
        <f t="shared" si="6"/>
        <v>1307086.3900000001</v>
      </c>
      <c r="O36" s="81">
        <f t="shared" si="6"/>
        <v>1029386.0299999998</v>
      </c>
      <c r="P36" s="81">
        <f t="shared" si="6"/>
        <v>1000250.5399999998</v>
      </c>
      <c r="Q36" s="81">
        <f t="shared" si="6"/>
        <v>967883.05999999947</v>
      </c>
      <c r="R36" s="81">
        <f t="shared" si="6"/>
        <v>0</v>
      </c>
      <c r="S36" s="81">
        <f t="shared" si="6"/>
        <v>11639500.889999999</v>
      </c>
      <c r="T36" s="95">
        <f t="shared" si="4"/>
        <v>680658.1099999994</v>
      </c>
      <c r="U36" s="96">
        <f t="shared" si="5"/>
        <v>0.94475248980147097</v>
      </c>
    </row>
    <row r="37" spans="1:21" s="92" customFormat="1" ht="15.45" customHeight="1" x14ac:dyDescent="0.3">
      <c r="A37" s="85" t="s">
        <v>99</v>
      </c>
      <c r="B37" s="87" t="s">
        <v>1</v>
      </c>
      <c r="C37" s="87" t="s">
        <v>100</v>
      </c>
      <c r="D37" s="87" t="s">
        <v>68</v>
      </c>
      <c r="E37" s="87" t="s">
        <v>69</v>
      </c>
      <c r="F37" s="89">
        <v>8931615.9999999981</v>
      </c>
      <c r="G37" s="89">
        <v>698978.86000000057</v>
      </c>
      <c r="H37" s="90">
        <v>671019.79000000027</v>
      </c>
      <c r="I37" s="90">
        <v>762835.53999999992</v>
      </c>
      <c r="J37" s="90">
        <v>839634.68000000017</v>
      </c>
      <c r="K37" s="90">
        <v>787824.79999999958</v>
      </c>
      <c r="L37" s="90">
        <v>805968.71</v>
      </c>
      <c r="M37" s="90">
        <v>771223.20999999961</v>
      </c>
      <c r="N37" s="90">
        <v>958071.23999999964</v>
      </c>
      <c r="O37" s="90">
        <v>741231.5399999998</v>
      </c>
      <c r="P37" s="90">
        <v>739867.81999999983</v>
      </c>
      <c r="Q37" s="90">
        <v>698212.17999999982</v>
      </c>
      <c r="R37" s="90"/>
      <c r="S37" s="90">
        <f t="shared" ref="S37:S100" si="7">SUM(G37:R37)</f>
        <v>8474868.3699999992</v>
      </c>
      <c r="T37" s="90">
        <f t="shared" si="4"/>
        <v>456747.62999999896</v>
      </c>
      <c r="U37" s="91">
        <f t="shared" si="5"/>
        <v>0.94886170319010588</v>
      </c>
    </row>
    <row r="38" spans="1:21" s="92" customFormat="1" ht="15.45" customHeight="1" x14ac:dyDescent="0.3">
      <c r="A38" s="85" t="s">
        <v>99</v>
      </c>
      <c r="B38" s="87" t="s">
        <v>1</v>
      </c>
      <c r="C38" s="87" t="s">
        <v>100</v>
      </c>
      <c r="D38" s="87" t="s">
        <v>72</v>
      </c>
      <c r="E38" s="87" t="s">
        <v>71</v>
      </c>
      <c r="F38" s="89">
        <v>6000</v>
      </c>
      <c r="G38" s="89">
        <v>130</v>
      </c>
      <c r="H38" s="90">
        <v>0</v>
      </c>
      <c r="I38" s="90">
        <v>315.5</v>
      </c>
      <c r="J38" s="90">
        <v>400</v>
      </c>
      <c r="K38" s="90">
        <v>315</v>
      </c>
      <c r="L38" s="90">
        <v>0</v>
      </c>
      <c r="M38" s="90">
        <v>720</v>
      </c>
      <c r="N38" s="90">
        <v>0</v>
      </c>
      <c r="O38" s="90">
        <v>495</v>
      </c>
      <c r="P38" s="90">
        <v>1385</v>
      </c>
      <c r="Q38" s="90">
        <v>645</v>
      </c>
      <c r="R38" s="90"/>
      <c r="S38" s="90">
        <f t="shared" si="7"/>
        <v>4405.5</v>
      </c>
      <c r="T38" s="90">
        <f t="shared" si="4"/>
        <v>1594.5</v>
      </c>
      <c r="U38" s="91">
        <f t="shared" si="5"/>
        <v>0.73424999999999996</v>
      </c>
    </row>
    <row r="39" spans="1:21" s="92" customFormat="1" ht="15.45" customHeight="1" x14ac:dyDescent="0.3">
      <c r="A39" s="85" t="s">
        <v>99</v>
      </c>
      <c r="B39" s="87" t="s">
        <v>1</v>
      </c>
      <c r="C39" s="87" t="s">
        <v>100</v>
      </c>
      <c r="D39" s="87" t="s">
        <v>74</v>
      </c>
      <c r="E39" s="88" t="s">
        <v>75</v>
      </c>
      <c r="F39" s="89">
        <v>0</v>
      </c>
      <c r="G39" s="89">
        <v>800</v>
      </c>
      <c r="H39" s="90">
        <v>-800</v>
      </c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>
        <f t="shared" si="7"/>
        <v>0</v>
      </c>
      <c r="T39" s="90">
        <f t="shared" si="4"/>
        <v>0</v>
      </c>
      <c r="U39" s="91"/>
    </row>
    <row r="40" spans="1:21" s="92" customFormat="1" ht="15.45" customHeight="1" x14ac:dyDescent="0.3">
      <c r="A40" s="85" t="s">
        <v>99</v>
      </c>
      <c r="B40" s="87" t="s">
        <v>1</v>
      </c>
      <c r="C40" s="87" t="s">
        <v>100</v>
      </c>
      <c r="D40" s="87" t="s">
        <v>77</v>
      </c>
      <c r="E40" s="87" t="s">
        <v>73</v>
      </c>
      <c r="F40" s="89">
        <v>3020914</v>
      </c>
      <c r="G40" s="89">
        <v>234898.22</v>
      </c>
      <c r="H40" s="90">
        <v>224570.58999999991</v>
      </c>
      <c r="I40" s="90">
        <v>256698.71</v>
      </c>
      <c r="J40" s="90">
        <v>282277.34999999992</v>
      </c>
      <c r="K40" s="90">
        <v>264684.48</v>
      </c>
      <c r="L40" s="90">
        <v>270445.98</v>
      </c>
      <c r="M40" s="90">
        <v>259090.15999999989</v>
      </c>
      <c r="N40" s="90">
        <v>322318.86000000022</v>
      </c>
      <c r="O40" s="90">
        <v>248831.24</v>
      </c>
      <c r="P40" s="90">
        <v>248320.27999999991</v>
      </c>
      <c r="Q40" s="90">
        <v>234821.08999999979</v>
      </c>
      <c r="R40" s="90"/>
      <c r="S40" s="90">
        <f t="shared" si="7"/>
        <v>2846956.9599999995</v>
      </c>
      <c r="T40" s="90">
        <f t="shared" si="4"/>
        <v>173957.0400000005</v>
      </c>
      <c r="U40" s="91">
        <f t="shared" si="5"/>
        <v>0.94241575893918184</v>
      </c>
    </row>
    <row r="41" spans="1:21" s="92" customFormat="1" ht="15.45" customHeight="1" x14ac:dyDescent="0.3">
      <c r="A41" s="85" t="s">
        <v>99</v>
      </c>
      <c r="B41" s="87" t="s">
        <v>1</v>
      </c>
      <c r="C41" s="87" t="s">
        <v>100</v>
      </c>
      <c r="D41" s="87" t="s">
        <v>79</v>
      </c>
      <c r="E41" s="87" t="s">
        <v>22</v>
      </c>
      <c r="F41" s="89">
        <v>5800.0000000000045</v>
      </c>
      <c r="G41" s="89">
        <v>312.68999999999988</v>
      </c>
      <c r="H41" s="90">
        <v>272.85000000000002</v>
      </c>
      <c r="I41" s="90">
        <v>117.03</v>
      </c>
      <c r="J41" s="90">
        <v>87.240000000000009</v>
      </c>
      <c r="K41" s="90">
        <v>2189.52</v>
      </c>
      <c r="L41" s="90">
        <v>201.38</v>
      </c>
      <c r="M41" s="90">
        <v>375.96</v>
      </c>
      <c r="N41" s="90">
        <v>64.710000000000008</v>
      </c>
      <c r="O41" s="90">
        <v>94.89</v>
      </c>
      <c r="P41" s="90">
        <v>257.91000000000003</v>
      </c>
      <c r="Q41" s="90">
        <v>138.83000000000001</v>
      </c>
      <c r="R41" s="90"/>
      <c r="S41" s="90">
        <f t="shared" si="7"/>
        <v>4113.01</v>
      </c>
      <c r="T41" s="90">
        <f t="shared" si="4"/>
        <v>1686.9900000000043</v>
      </c>
      <c r="U41" s="91">
        <f t="shared" si="5"/>
        <v>0.70913965517241329</v>
      </c>
    </row>
    <row r="42" spans="1:21" s="92" customFormat="1" ht="15.45" customHeight="1" x14ac:dyDescent="0.3">
      <c r="A42" s="85" t="s">
        <v>99</v>
      </c>
      <c r="B42" s="87" t="s">
        <v>1</v>
      </c>
      <c r="C42" s="87" t="s">
        <v>100</v>
      </c>
      <c r="D42" s="87" t="s">
        <v>80</v>
      </c>
      <c r="E42" s="87" t="s">
        <v>23</v>
      </c>
      <c r="F42" s="89">
        <v>482</v>
      </c>
      <c r="G42" s="89">
        <v>70.900000000000006</v>
      </c>
      <c r="H42" s="90">
        <v>38.299999999999997</v>
      </c>
      <c r="I42" s="90">
        <v>0</v>
      </c>
      <c r="J42" s="90">
        <v>0</v>
      </c>
      <c r="K42" s="90">
        <v>38.299999999999997</v>
      </c>
      <c r="L42" s="90">
        <v>127.5</v>
      </c>
      <c r="M42" s="90">
        <v>109.2</v>
      </c>
      <c r="N42" s="90">
        <v>280.60000000000002</v>
      </c>
      <c r="O42" s="90">
        <v>0</v>
      </c>
      <c r="P42" s="90">
        <v>48</v>
      </c>
      <c r="Q42" s="90">
        <v>0</v>
      </c>
      <c r="R42" s="90"/>
      <c r="S42" s="90">
        <f t="shared" si="7"/>
        <v>712.8</v>
      </c>
      <c r="T42" s="90">
        <f t="shared" si="4"/>
        <v>-230.79999999999995</v>
      </c>
      <c r="U42" s="91">
        <f t="shared" si="5"/>
        <v>1.4788381742738588</v>
      </c>
    </row>
    <row r="43" spans="1:21" s="92" customFormat="1" ht="15.45" customHeight="1" x14ac:dyDescent="0.3">
      <c r="A43" s="85" t="s">
        <v>99</v>
      </c>
      <c r="B43" s="87" t="s">
        <v>1</v>
      </c>
      <c r="C43" s="87" t="s">
        <v>100</v>
      </c>
      <c r="D43" s="87" t="s">
        <v>81</v>
      </c>
      <c r="E43" s="87" t="s">
        <v>82</v>
      </c>
      <c r="F43" s="89">
        <v>25086</v>
      </c>
      <c r="G43" s="89">
        <v>2528.42</v>
      </c>
      <c r="H43" s="90">
        <v>0</v>
      </c>
      <c r="I43" s="90">
        <v>3626.63</v>
      </c>
      <c r="J43" s="90">
        <v>142.19</v>
      </c>
      <c r="K43" s="90">
        <v>2626.4099999999989</v>
      </c>
      <c r="L43" s="90">
        <v>4.9400000000000004</v>
      </c>
      <c r="M43" s="90">
        <v>5594.29</v>
      </c>
      <c r="N43" s="90">
        <v>0</v>
      </c>
      <c r="O43" s="90">
        <v>2470.5900000000011</v>
      </c>
      <c r="P43" s="90">
        <v>765.30000000000007</v>
      </c>
      <c r="Q43" s="90">
        <v>5601.22</v>
      </c>
      <c r="R43" s="90"/>
      <c r="S43" s="90">
        <f t="shared" si="7"/>
        <v>23359.989999999998</v>
      </c>
      <c r="T43" s="90">
        <f t="shared" si="4"/>
        <v>1726.010000000002</v>
      </c>
      <c r="U43" s="91">
        <f t="shared" si="5"/>
        <v>0.93119628478035554</v>
      </c>
    </row>
    <row r="44" spans="1:21" s="92" customFormat="1" ht="15.45" customHeight="1" x14ac:dyDescent="0.3">
      <c r="A44" s="85" t="s">
        <v>99</v>
      </c>
      <c r="B44" s="87" t="s">
        <v>1</v>
      </c>
      <c r="C44" s="87" t="s">
        <v>100</v>
      </c>
      <c r="D44" s="87" t="s">
        <v>84</v>
      </c>
      <c r="E44" s="87" t="s">
        <v>85</v>
      </c>
      <c r="F44" s="89">
        <v>269300</v>
      </c>
      <c r="G44" s="89">
        <v>20872.939999999999</v>
      </c>
      <c r="H44" s="90">
        <v>20767.999999999989</v>
      </c>
      <c r="I44" s="90">
        <v>26522.93</v>
      </c>
      <c r="J44" s="90">
        <v>26379.5</v>
      </c>
      <c r="K44" s="90">
        <v>25094.489999999991</v>
      </c>
      <c r="L44" s="90">
        <v>21711.46999999999</v>
      </c>
      <c r="M44" s="90">
        <v>20464.82</v>
      </c>
      <c r="N44" s="90">
        <v>22128.81</v>
      </c>
      <c r="O44" s="90">
        <v>23122.740000000009</v>
      </c>
      <c r="P44" s="90">
        <v>6815.2599999999966</v>
      </c>
      <c r="Q44" s="90">
        <v>22940.47</v>
      </c>
      <c r="R44" s="90"/>
      <c r="S44" s="90">
        <f t="shared" si="7"/>
        <v>236821.43000000002</v>
      </c>
      <c r="T44" s="90">
        <f t="shared" si="4"/>
        <v>32478.569999999978</v>
      </c>
      <c r="U44" s="91">
        <f t="shared" si="5"/>
        <v>0.87939632380245092</v>
      </c>
    </row>
    <row r="45" spans="1:21" s="92" customFormat="1" ht="15.45" customHeight="1" x14ac:dyDescent="0.3">
      <c r="A45" s="85" t="s">
        <v>99</v>
      </c>
      <c r="B45" s="87" t="s">
        <v>1</v>
      </c>
      <c r="C45" s="87" t="s">
        <v>100</v>
      </c>
      <c r="D45" s="87" t="s">
        <v>87</v>
      </c>
      <c r="E45" s="87" t="s">
        <v>26</v>
      </c>
      <c r="F45" s="89">
        <v>5000</v>
      </c>
      <c r="G45" s="89">
        <v>348.65</v>
      </c>
      <c r="H45" s="90">
        <v>0</v>
      </c>
      <c r="I45" s="90">
        <v>226.71</v>
      </c>
      <c r="J45" s="90">
        <v>154.88</v>
      </c>
      <c r="K45" s="90">
        <v>40.700000000000003</v>
      </c>
      <c r="L45" s="90">
        <v>169</v>
      </c>
      <c r="M45" s="90">
        <v>73</v>
      </c>
      <c r="N45" s="90">
        <v>158.87</v>
      </c>
      <c r="O45" s="90">
        <v>135.1</v>
      </c>
      <c r="P45" s="90">
        <v>106.25</v>
      </c>
      <c r="Q45" s="90">
        <v>177.56</v>
      </c>
      <c r="R45" s="90"/>
      <c r="S45" s="90">
        <f t="shared" si="7"/>
        <v>1590.7199999999998</v>
      </c>
      <c r="T45" s="90">
        <f t="shared" si="4"/>
        <v>3409.28</v>
      </c>
      <c r="U45" s="91">
        <f t="shared" si="5"/>
        <v>0.31814399999999998</v>
      </c>
    </row>
    <row r="46" spans="1:21" s="92" customFormat="1" ht="15.45" customHeight="1" x14ac:dyDescent="0.3">
      <c r="A46" s="85" t="s">
        <v>99</v>
      </c>
      <c r="B46" s="87" t="s">
        <v>1</v>
      </c>
      <c r="C46" s="87" t="s">
        <v>100</v>
      </c>
      <c r="D46" s="87" t="s">
        <v>89</v>
      </c>
      <c r="E46" s="87" t="s">
        <v>28</v>
      </c>
      <c r="F46" s="89">
        <v>33770</v>
      </c>
      <c r="G46" s="89">
        <v>1417</v>
      </c>
      <c r="H46" s="90">
        <v>1526</v>
      </c>
      <c r="I46" s="90">
        <v>3270</v>
      </c>
      <c r="J46" s="90">
        <v>2071</v>
      </c>
      <c r="K46" s="90">
        <v>2136</v>
      </c>
      <c r="L46" s="90">
        <v>1447</v>
      </c>
      <c r="M46" s="90">
        <v>1199</v>
      </c>
      <c r="N46" s="90">
        <v>3551</v>
      </c>
      <c r="O46" s="90">
        <v>3815</v>
      </c>
      <c r="P46" s="90">
        <v>2180</v>
      </c>
      <c r="Q46" s="90">
        <v>3468</v>
      </c>
      <c r="R46" s="90"/>
      <c r="S46" s="90">
        <f t="shared" si="7"/>
        <v>26080</v>
      </c>
      <c r="T46" s="90">
        <f t="shared" si="4"/>
        <v>7690</v>
      </c>
      <c r="U46" s="91">
        <f t="shared" si="5"/>
        <v>0.77228309150133256</v>
      </c>
    </row>
    <row r="47" spans="1:21" s="92" customFormat="1" ht="15.45" customHeight="1" x14ac:dyDescent="0.3">
      <c r="A47" s="85" t="s">
        <v>99</v>
      </c>
      <c r="B47" s="87" t="s">
        <v>1</v>
      </c>
      <c r="C47" s="87" t="s">
        <v>100</v>
      </c>
      <c r="D47" s="87" t="s">
        <v>93</v>
      </c>
      <c r="E47" s="87" t="s">
        <v>94</v>
      </c>
      <c r="F47" s="89">
        <v>9648</v>
      </c>
      <c r="G47" s="89">
        <v>0</v>
      </c>
      <c r="H47" s="90">
        <v>0</v>
      </c>
      <c r="I47" s="90">
        <v>16.100000000000001</v>
      </c>
      <c r="J47" s="90">
        <v>0</v>
      </c>
      <c r="K47" s="90">
        <v>12.88</v>
      </c>
      <c r="L47" s="90">
        <v>19.32</v>
      </c>
      <c r="M47" s="90">
        <v>459.5</v>
      </c>
      <c r="N47" s="90">
        <v>18.3</v>
      </c>
      <c r="O47" s="90">
        <v>7271.2599999999993</v>
      </c>
      <c r="P47" s="90">
        <v>34.32</v>
      </c>
      <c r="Q47" s="90">
        <v>1364.51</v>
      </c>
      <c r="R47" s="90"/>
      <c r="S47" s="90">
        <f t="shared" si="7"/>
        <v>9196.1899999999987</v>
      </c>
      <c r="T47" s="90">
        <f t="shared" si="4"/>
        <v>451.81000000000131</v>
      </c>
      <c r="U47" s="91">
        <f t="shared" si="5"/>
        <v>0.9531706053067992</v>
      </c>
    </row>
    <row r="48" spans="1:21" s="92" customFormat="1" ht="15.45" customHeight="1" x14ac:dyDescent="0.3">
      <c r="A48" s="85" t="s">
        <v>99</v>
      </c>
      <c r="B48" s="87" t="s">
        <v>1</v>
      </c>
      <c r="C48" s="87" t="s">
        <v>100</v>
      </c>
      <c r="D48" s="87" t="s">
        <v>96</v>
      </c>
      <c r="E48" s="87" t="s">
        <v>33</v>
      </c>
      <c r="F48" s="89">
        <v>12543</v>
      </c>
      <c r="G48" s="89">
        <v>953.46</v>
      </c>
      <c r="H48" s="90">
        <v>655.87000000000012</v>
      </c>
      <c r="I48" s="90">
        <v>2794.27</v>
      </c>
      <c r="J48" s="90">
        <v>847.89</v>
      </c>
      <c r="K48" s="90">
        <v>471</v>
      </c>
      <c r="L48" s="90">
        <v>1833.18</v>
      </c>
      <c r="M48" s="90">
        <v>442.98</v>
      </c>
      <c r="N48" s="90">
        <v>494</v>
      </c>
      <c r="O48" s="90">
        <v>1918.67</v>
      </c>
      <c r="P48" s="90">
        <v>470.4</v>
      </c>
      <c r="Q48" s="90">
        <v>514.20000000000005</v>
      </c>
      <c r="R48" s="90"/>
      <c r="S48" s="90">
        <f t="shared" si="7"/>
        <v>11395.920000000002</v>
      </c>
      <c r="T48" s="90">
        <f t="shared" si="4"/>
        <v>1147.0799999999981</v>
      </c>
      <c r="U48" s="91">
        <f t="shared" si="5"/>
        <v>0.90854819421191113</v>
      </c>
    </row>
    <row r="49" spans="1:21" s="97" customFormat="1" ht="15.45" customHeight="1" x14ac:dyDescent="0.3">
      <c r="A49" s="78" t="s">
        <v>101</v>
      </c>
      <c r="B49" s="79" t="s">
        <v>62</v>
      </c>
      <c r="C49" s="79"/>
      <c r="D49" s="79"/>
      <c r="E49" s="94"/>
      <c r="F49" s="81">
        <f>SUM(F50:F52)</f>
        <v>666239.99999999977</v>
      </c>
      <c r="G49" s="81">
        <f>SUM(G50:G52)</f>
        <v>47028.32</v>
      </c>
      <c r="H49" s="81">
        <f t="shared" ref="H49:S49" si="8">SUM(H50:H52)</f>
        <v>47828.350000000006</v>
      </c>
      <c r="I49" s="81">
        <f t="shared" si="8"/>
        <v>50413.84</v>
      </c>
      <c r="J49" s="81">
        <f t="shared" si="8"/>
        <v>50872.25</v>
      </c>
      <c r="K49" s="81">
        <f t="shared" si="8"/>
        <v>52985.33</v>
      </c>
      <c r="L49" s="81">
        <f t="shared" si="8"/>
        <v>56263.58</v>
      </c>
      <c r="M49" s="81">
        <f t="shared" si="8"/>
        <v>52986.679999999986</v>
      </c>
      <c r="N49" s="81">
        <f t="shared" si="8"/>
        <v>38559.040000000001</v>
      </c>
      <c r="O49" s="81">
        <f t="shared" si="8"/>
        <v>34116.04</v>
      </c>
      <c r="P49" s="81">
        <f t="shared" si="8"/>
        <v>33931.97</v>
      </c>
      <c r="Q49" s="81">
        <f t="shared" si="8"/>
        <v>32615.339999999997</v>
      </c>
      <c r="R49" s="81">
        <f t="shared" si="8"/>
        <v>0</v>
      </c>
      <c r="S49" s="81">
        <f t="shared" si="8"/>
        <v>497600.73999999987</v>
      </c>
      <c r="T49" s="74">
        <f t="shared" si="4"/>
        <v>168639.25999999989</v>
      </c>
      <c r="U49" s="76">
        <f t="shared" si="5"/>
        <v>0.74687911263208462</v>
      </c>
    </row>
    <row r="50" spans="1:21" s="92" customFormat="1" ht="15.45" customHeight="1" x14ac:dyDescent="0.3">
      <c r="A50" s="85" t="s">
        <v>101</v>
      </c>
      <c r="B50" s="87" t="s">
        <v>1</v>
      </c>
      <c r="C50" s="87" t="s">
        <v>100</v>
      </c>
      <c r="D50" s="87" t="s">
        <v>68</v>
      </c>
      <c r="E50" s="87" t="s">
        <v>69</v>
      </c>
      <c r="F50" s="89">
        <v>494499.99999999983</v>
      </c>
      <c r="G50" s="89">
        <v>34768</v>
      </c>
      <c r="H50" s="90">
        <v>35746.15</v>
      </c>
      <c r="I50" s="90">
        <v>37678.5</v>
      </c>
      <c r="J50" s="90">
        <v>38079.72</v>
      </c>
      <c r="K50" s="90">
        <v>39600.39</v>
      </c>
      <c r="L50" s="90">
        <v>42124.07</v>
      </c>
      <c r="M50" s="90">
        <v>39601.399999999987</v>
      </c>
      <c r="N50" s="90">
        <v>28818.41</v>
      </c>
      <c r="O50" s="90">
        <v>25497.79</v>
      </c>
      <c r="P50" s="90">
        <v>25360.22</v>
      </c>
      <c r="Q50" s="90">
        <v>24376.19</v>
      </c>
      <c r="R50" s="90"/>
      <c r="S50" s="90">
        <f>SUM(G50:R50)</f>
        <v>371650.83999999991</v>
      </c>
      <c r="T50" s="90">
        <f t="shared" si="4"/>
        <v>122849.15999999992</v>
      </c>
      <c r="U50" s="91">
        <f t="shared" si="5"/>
        <v>0.75156893832153704</v>
      </c>
    </row>
    <row r="51" spans="1:21" s="92" customFormat="1" ht="15.45" customHeight="1" x14ac:dyDescent="0.3">
      <c r="A51" s="85" t="s">
        <v>101</v>
      </c>
      <c r="B51" s="87" t="s">
        <v>1</v>
      </c>
      <c r="C51" s="87" t="s">
        <v>100</v>
      </c>
      <c r="D51" s="87" t="s">
        <v>77</v>
      </c>
      <c r="E51" s="87" t="s">
        <v>78</v>
      </c>
      <c r="F51" s="89">
        <v>167140</v>
      </c>
      <c r="G51" s="89">
        <v>11751.58</v>
      </c>
      <c r="H51" s="90">
        <v>12082.2</v>
      </c>
      <c r="I51" s="90">
        <v>12735.34</v>
      </c>
      <c r="J51" s="90">
        <v>12792.53</v>
      </c>
      <c r="K51" s="90">
        <v>13384.94</v>
      </c>
      <c r="L51" s="90">
        <v>14139.51</v>
      </c>
      <c r="M51" s="90">
        <v>13385.28</v>
      </c>
      <c r="N51" s="90">
        <v>9740.630000000001</v>
      </c>
      <c r="O51" s="90">
        <v>8618.25</v>
      </c>
      <c r="P51" s="90">
        <v>8571.75</v>
      </c>
      <c r="Q51" s="90">
        <v>8239.15</v>
      </c>
      <c r="R51" s="90"/>
      <c r="S51" s="90">
        <f t="shared" si="7"/>
        <v>125441.15999999999</v>
      </c>
      <c r="T51" s="90">
        <f t="shared" si="4"/>
        <v>41698.840000000011</v>
      </c>
      <c r="U51" s="91">
        <f t="shared" si="5"/>
        <v>0.75051549599138445</v>
      </c>
    </row>
    <row r="52" spans="1:21" s="92" customFormat="1" ht="15.45" customHeight="1" x14ac:dyDescent="0.3">
      <c r="A52" s="85" t="s">
        <v>101</v>
      </c>
      <c r="B52" s="87" t="s">
        <v>1</v>
      </c>
      <c r="C52" s="87" t="s">
        <v>100</v>
      </c>
      <c r="D52" s="87" t="s">
        <v>81</v>
      </c>
      <c r="E52" s="87" t="s">
        <v>82</v>
      </c>
      <c r="F52" s="89">
        <v>4600</v>
      </c>
      <c r="G52" s="89">
        <v>508.74</v>
      </c>
      <c r="H52" s="90">
        <v>0</v>
      </c>
      <c r="I52" s="90">
        <v>0</v>
      </c>
      <c r="J52" s="90">
        <v>0</v>
      </c>
      <c r="K52" s="90">
        <v>0</v>
      </c>
      <c r="L52" s="90">
        <v>0</v>
      </c>
      <c r="M52" s="90">
        <v>0</v>
      </c>
      <c r="N52" s="90">
        <v>0</v>
      </c>
      <c r="O52" s="90">
        <v>0</v>
      </c>
      <c r="P52" s="90">
        <v>0</v>
      </c>
      <c r="Q52" s="90">
        <v>0</v>
      </c>
      <c r="R52" s="90"/>
      <c r="S52" s="90">
        <f t="shared" si="7"/>
        <v>508.74</v>
      </c>
      <c r="T52" s="90">
        <f t="shared" si="4"/>
        <v>4091.26</v>
      </c>
      <c r="U52" s="91">
        <f t="shared" si="5"/>
        <v>0.11059565217391304</v>
      </c>
    </row>
    <row r="53" spans="1:21" s="97" customFormat="1" ht="15.45" customHeight="1" x14ac:dyDescent="0.3">
      <c r="A53" s="78" t="s">
        <v>102</v>
      </c>
      <c r="B53" s="79" t="s">
        <v>62</v>
      </c>
      <c r="C53" s="79"/>
      <c r="D53" s="79"/>
      <c r="E53" s="94"/>
      <c r="F53" s="81">
        <f>SUM(F54:F60)</f>
        <v>423819.99999999988</v>
      </c>
      <c r="G53" s="81">
        <f>SUM(G54:G60)</f>
        <v>29211.800000000003</v>
      </c>
      <c r="H53" s="81">
        <f t="shared" ref="H53:T53" si="9">SUM(H54:H60)</f>
        <v>40683.660000000003</v>
      </c>
      <c r="I53" s="81">
        <f t="shared" si="9"/>
        <v>30887.16</v>
      </c>
      <c r="J53" s="81">
        <f t="shared" si="9"/>
        <v>34394</v>
      </c>
      <c r="K53" s="81">
        <f t="shared" si="9"/>
        <v>31047.96</v>
      </c>
      <c r="L53" s="81">
        <f t="shared" si="9"/>
        <v>31174.92</v>
      </c>
      <c r="M53" s="81">
        <f t="shared" si="9"/>
        <v>31017.360000000004</v>
      </c>
      <c r="N53" s="81">
        <f t="shared" si="9"/>
        <v>30910.22</v>
      </c>
      <c r="O53" s="81">
        <f t="shared" si="9"/>
        <v>31169.34</v>
      </c>
      <c r="P53" s="81">
        <f t="shared" si="9"/>
        <v>31197.940000000002</v>
      </c>
      <c r="Q53" s="81">
        <f t="shared" si="9"/>
        <v>38939.64</v>
      </c>
      <c r="R53" s="81">
        <f t="shared" si="9"/>
        <v>0</v>
      </c>
      <c r="S53" s="81">
        <f t="shared" si="9"/>
        <v>360634</v>
      </c>
      <c r="T53" s="81">
        <f t="shared" si="9"/>
        <v>63185.999999999884</v>
      </c>
      <c r="U53" s="76">
        <f t="shared" si="5"/>
        <v>0.85091312349582393</v>
      </c>
    </row>
    <row r="54" spans="1:21" s="92" customFormat="1" ht="15.45" customHeight="1" x14ac:dyDescent="0.3">
      <c r="A54" s="85" t="s">
        <v>102</v>
      </c>
      <c r="B54" s="87" t="s">
        <v>1</v>
      </c>
      <c r="C54" s="87" t="s">
        <v>100</v>
      </c>
      <c r="D54" s="87" t="s">
        <v>68</v>
      </c>
      <c r="E54" s="87" t="s">
        <v>69</v>
      </c>
      <c r="F54" s="89">
        <v>228499.99999999991</v>
      </c>
      <c r="G54" s="89">
        <v>17495</v>
      </c>
      <c r="H54" s="90">
        <v>17691.490000000002</v>
      </c>
      <c r="I54" s="90">
        <v>18300</v>
      </c>
      <c r="J54" s="90">
        <v>18525.12</v>
      </c>
      <c r="K54" s="90">
        <v>18515</v>
      </c>
      <c r="L54" s="90">
        <v>18515</v>
      </c>
      <c r="M54" s="90">
        <v>18588.080000000002</v>
      </c>
      <c r="N54" s="90">
        <v>18515</v>
      </c>
      <c r="O54" s="90">
        <v>18515</v>
      </c>
      <c r="P54" s="90">
        <v>18515</v>
      </c>
      <c r="Q54" s="90">
        <v>19715</v>
      </c>
      <c r="R54" s="90"/>
      <c r="S54" s="90">
        <f t="shared" si="7"/>
        <v>202889.69</v>
      </c>
      <c r="T54" s="90">
        <f t="shared" si="4"/>
        <v>25610.30999999991</v>
      </c>
      <c r="U54" s="91">
        <f t="shared" si="5"/>
        <v>0.88791986870897188</v>
      </c>
    </row>
    <row r="55" spans="1:21" s="92" customFormat="1" ht="15.45" customHeight="1" x14ac:dyDescent="0.3">
      <c r="A55" s="85" t="s">
        <v>102</v>
      </c>
      <c r="B55" s="87" t="s">
        <v>1</v>
      </c>
      <c r="C55" s="87" t="s">
        <v>100</v>
      </c>
      <c r="D55" s="87" t="s">
        <v>70</v>
      </c>
      <c r="E55" s="87" t="s">
        <v>71</v>
      </c>
      <c r="F55" s="89">
        <v>33999.999999999993</v>
      </c>
      <c r="G55" s="89">
        <v>2335.56</v>
      </c>
      <c r="H55" s="90">
        <v>2600</v>
      </c>
      <c r="I55" s="90">
        <v>2650</v>
      </c>
      <c r="J55" s="90">
        <v>2650</v>
      </c>
      <c r="K55" s="90">
        <v>2650</v>
      </c>
      <c r="L55" s="90">
        <v>2650</v>
      </c>
      <c r="M55" s="90">
        <v>2660.01</v>
      </c>
      <c r="N55" s="90">
        <v>2650</v>
      </c>
      <c r="O55" s="90">
        <v>2650</v>
      </c>
      <c r="P55" s="90">
        <v>2650</v>
      </c>
      <c r="Q55" s="90">
        <v>2770</v>
      </c>
      <c r="R55" s="90"/>
      <c r="S55" s="90">
        <f t="shared" si="7"/>
        <v>28915.57</v>
      </c>
      <c r="T55" s="90">
        <f t="shared" si="4"/>
        <v>5084.429999999993</v>
      </c>
      <c r="U55" s="91">
        <f t="shared" si="5"/>
        <v>0.85045794117647078</v>
      </c>
    </row>
    <row r="56" spans="1:21" s="92" customFormat="1" ht="15.45" customHeight="1" x14ac:dyDescent="0.3">
      <c r="A56" s="85" t="s">
        <v>102</v>
      </c>
      <c r="B56" s="87" t="s">
        <v>1</v>
      </c>
      <c r="C56" s="87" t="s">
        <v>100</v>
      </c>
      <c r="D56" s="87" t="s">
        <v>77</v>
      </c>
      <c r="E56" s="87" t="s">
        <v>78</v>
      </c>
      <c r="F56" s="89">
        <v>88720</v>
      </c>
      <c r="G56" s="89">
        <v>6552.4400000000014</v>
      </c>
      <c r="H56" s="90">
        <v>6858.53</v>
      </c>
      <c r="I56" s="90">
        <v>7081.1</v>
      </c>
      <c r="J56" s="90">
        <v>7157.1900000000014</v>
      </c>
      <c r="K56" s="90">
        <v>7153.77</v>
      </c>
      <c r="L56" s="90">
        <v>7153.77</v>
      </c>
      <c r="M56" s="90">
        <v>7181.84</v>
      </c>
      <c r="N56" s="90">
        <v>7153.77</v>
      </c>
      <c r="O56" s="90">
        <v>7153.77</v>
      </c>
      <c r="P56" s="90">
        <v>7153.77</v>
      </c>
      <c r="Q56" s="90">
        <v>7599.9300000000012</v>
      </c>
      <c r="R56" s="90"/>
      <c r="S56" s="90">
        <f t="shared" si="7"/>
        <v>78199.880000000019</v>
      </c>
      <c r="T56" s="90">
        <f t="shared" si="4"/>
        <v>10520.119999999981</v>
      </c>
      <c r="U56" s="91">
        <f t="shared" si="5"/>
        <v>0.88142335437330954</v>
      </c>
    </row>
    <row r="57" spans="1:21" s="92" customFormat="1" ht="15.45" customHeight="1" x14ac:dyDescent="0.3">
      <c r="A57" s="85" t="s">
        <v>102</v>
      </c>
      <c r="B57" s="87" t="s">
        <v>1</v>
      </c>
      <c r="C57" s="87" t="s">
        <v>100</v>
      </c>
      <c r="D57" s="87" t="s">
        <v>79</v>
      </c>
      <c r="E57" s="87" t="s">
        <v>22</v>
      </c>
      <c r="F57" s="89">
        <v>44999.999999999993</v>
      </c>
      <c r="G57" s="89">
        <v>2654.95</v>
      </c>
      <c r="H57" s="90">
        <v>2789.13</v>
      </c>
      <c r="I57" s="90">
        <v>2740.16</v>
      </c>
      <c r="J57" s="90">
        <v>6061.69</v>
      </c>
      <c r="K57" s="90">
        <v>2729.19</v>
      </c>
      <c r="L57" s="90">
        <v>2702.1</v>
      </c>
      <c r="M57" s="90">
        <v>2587.4299999999998</v>
      </c>
      <c r="N57" s="90">
        <v>2591.4499999999998</v>
      </c>
      <c r="O57" s="90">
        <v>2729.79</v>
      </c>
      <c r="P57" s="90">
        <v>2879.17</v>
      </c>
      <c r="Q57" s="90">
        <v>8854.7100000000009</v>
      </c>
      <c r="R57" s="90"/>
      <c r="S57" s="90">
        <f t="shared" si="7"/>
        <v>39319.769999999997</v>
      </c>
      <c r="T57" s="90">
        <f t="shared" si="4"/>
        <v>5680.2299999999959</v>
      </c>
      <c r="U57" s="91">
        <f t="shared" si="5"/>
        <v>0.87377266666666675</v>
      </c>
    </row>
    <row r="58" spans="1:21" s="92" customFormat="1" ht="15.45" customHeight="1" x14ac:dyDescent="0.3">
      <c r="A58" s="85" t="s">
        <v>102</v>
      </c>
      <c r="B58" s="87" t="s">
        <v>1</v>
      </c>
      <c r="C58" s="87" t="s">
        <v>100</v>
      </c>
      <c r="D58" s="87" t="s">
        <v>81</v>
      </c>
      <c r="E58" s="87" t="s">
        <v>82</v>
      </c>
      <c r="F58" s="89">
        <v>1599.9999999999991</v>
      </c>
      <c r="G58" s="89">
        <v>0</v>
      </c>
      <c r="H58" s="90">
        <v>0</v>
      </c>
      <c r="I58" s="90">
        <v>115.9</v>
      </c>
      <c r="J58" s="90">
        <v>0</v>
      </c>
      <c r="K58" s="90">
        <v>0</v>
      </c>
      <c r="L58" s="90">
        <v>0</v>
      </c>
      <c r="M58" s="90">
        <v>0</v>
      </c>
      <c r="N58" s="90">
        <v>0</v>
      </c>
      <c r="O58" s="90">
        <v>120.78</v>
      </c>
      <c r="P58" s="90">
        <v>0</v>
      </c>
      <c r="Q58" s="90">
        <v>0</v>
      </c>
      <c r="R58" s="90"/>
      <c r="S58" s="90">
        <f t="shared" si="7"/>
        <v>236.68</v>
      </c>
      <c r="T58" s="90">
        <f t="shared" si="4"/>
        <v>1363.319999999999</v>
      </c>
      <c r="U58" s="91">
        <f t="shared" si="5"/>
        <v>0.14792500000000008</v>
      </c>
    </row>
    <row r="59" spans="1:21" s="92" customFormat="1" ht="15.45" customHeight="1" x14ac:dyDescent="0.3">
      <c r="A59" s="85" t="s">
        <v>102</v>
      </c>
      <c r="B59" s="87" t="s">
        <v>1</v>
      </c>
      <c r="C59" s="87" t="s">
        <v>100</v>
      </c>
      <c r="D59" s="87" t="s">
        <v>86</v>
      </c>
      <c r="E59" s="87" t="s">
        <v>25</v>
      </c>
      <c r="F59" s="89">
        <v>26000</v>
      </c>
      <c r="G59" s="89">
        <v>173.85</v>
      </c>
      <c r="H59" s="90">
        <v>10454.51</v>
      </c>
      <c r="I59" s="90">
        <v>0</v>
      </c>
      <c r="J59" s="90">
        <v>0</v>
      </c>
      <c r="K59" s="90">
        <v>0</v>
      </c>
      <c r="L59" s="90">
        <v>154.05000000000001</v>
      </c>
      <c r="M59" s="90">
        <v>0</v>
      </c>
      <c r="N59" s="90">
        <v>0</v>
      </c>
      <c r="O59" s="90">
        <v>0</v>
      </c>
      <c r="P59" s="90">
        <v>0</v>
      </c>
      <c r="Q59" s="90">
        <v>0</v>
      </c>
      <c r="R59" s="90"/>
      <c r="S59" s="90">
        <f t="shared" si="7"/>
        <v>10782.41</v>
      </c>
      <c r="T59" s="90">
        <f t="shared" si="4"/>
        <v>15217.59</v>
      </c>
      <c r="U59" s="91">
        <f t="shared" si="5"/>
        <v>0.41470807692307693</v>
      </c>
    </row>
    <row r="60" spans="1:21" s="92" customFormat="1" ht="15.45" customHeight="1" x14ac:dyDescent="0.3">
      <c r="A60" s="85" t="s">
        <v>102</v>
      </c>
      <c r="B60" s="87" t="s">
        <v>1</v>
      </c>
      <c r="C60" s="87" t="s">
        <v>100</v>
      </c>
      <c r="D60" s="87" t="s">
        <v>93</v>
      </c>
      <c r="E60" s="87" t="s">
        <v>94</v>
      </c>
      <c r="F60" s="89">
        <v>0</v>
      </c>
      <c r="G60" s="89"/>
      <c r="H60" s="90">
        <v>290</v>
      </c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>
        <f t="shared" si="7"/>
        <v>290</v>
      </c>
      <c r="T60" s="90">
        <f t="shared" si="4"/>
        <v>-290</v>
      </c>
      <c r="U60" s="91"/>
    </row>
    <row r="61" spans="1:21" s="97" customFormat="1" ht="15.45" customHeight="1" x14ac:dyDescent="0.3">
      <c r="A61" s="78" t="s">
        <v>103</v>
      </c>
      <c r="B61" s="79" t="s">
        <v>62</v>
      </c>
      <c r="C61" s="79"/>
      <c r="D61" s="79"/>
      <c r="E61" s="94"/>
      <c r="F61" s="81">
        <f>SUM(F62:F67)</f>
        <v>201960</v>
      </c>
      <c r="G61" s="81">
        <f>SUM(G62:G67)</f>
        <v>15654.6</v>
      </c>
      <c r="H61" s="81">
        <f t="shared" ref="H61:T61" si="10">SUM(H62:H67)</f>
        <v>16879.27</v>
      </c>
      <c r="I61" s="81">
        <f t="shared" si="10"/>
        <v>16213.300000000001</v>
      </c>
      <c r="J61" s="81">
        <f t="shared" si="10"/>
        <v>15551.659999999998</v>
      </c>
      <c r="K61" s="81">
        <f t="shared" si="10"/>
        <v>15587.7</v>
      </c>
      <c r="L61" s="81">
        <f t="shared" si="10"/>
        <v>17133.86</v>
      </c>
      <c r="M61" s="81">
        <f t="shared" si="10"/>
        <v>17255.510000000002</v>
      </c>
      <c r="N61" s="81">
        <f t="shared" si="10"/>
        <v>15995.25</v>
      </c>
      <c r="O61" s="81">
        <f t="shared" si="10"/>
        <v>15587.7</v>
      </c>
      <c r="P61" s="81">
        <f t="shared" si="10"/>
        <v>15655.3</v>
      </c>
      <c r="Q61" s="81">
        <f t="shared" si="10"/>
        <v>15917.59</v>
      </c>
      <c r="R61" s="81">
        <f t="shared" si="10"/>
        <v>0</v>
      </c>
      <c r="S61" s="81">
        <f t="shared" si="10"/>
        <v>177431.74000000002</v>
      </c>
      <c r="T61" s="81">
        <f t="shared" si="10"/>
        <v>24528.260000000002</v>
      </c>
      <c r="U61" s="76">
        <f t="shared" si="5"/>
        <v>0.87854892057833245</v>
      </c>
    </row>
    <row r="62" spans="1:21" s="92" customFormat="1" ht="15.45" customHeight="1" x14ac:dyDescent="0.3">
      <c r="A62" s="85" t="s">
        <v>104</v>
      </c>
      <c r="B62" s="87" t="s">
        <v>1</v>
      </c>
      <c r="C62" s="87" t="s">
        <v>100</v>
      </c>
      <c r="D62" s="87" t="s">
        <v>68</v>
      </c>
      <c r="E62" s="87" t="s">
        <v>69</v>
      </c>
      <c r="F62" s="89">
        <v>22200</v>
      </c>
      <c r="G62" s="89">
        <v>1700</v>
      </c>
      <c r="H62" s="90">
        <v>1844.24</v>
      </c>
      <c r="I62" s="90">
        <v>1800</v>
      </c>
      <c r="J62" s="90">
        <v>1800</v>
      </c>
      <c r="K62" s="90">
        <v>1800</v>
      </c>
      <c r="L62" s="90">
        <v>1800</v>
      </c>
      <c r="M62" s="90">
        <v>1940.14</v>
      </c>
      <c r="N62" s="90">
        <v>1800</v>
      </c>
      <c r="O62" s="90">
        <v>1800</v>
      </c>
      <c r="P62" s="90">
        <v>1800</v>
      </c>
      <c r="Q62" s="90">
        <v>1800</v>
      </c>
      <c r="R62" s="90"/>
      <c r="S62" s="90">
        <f t="shared" si="7"/>
        <v>19884.379999999997</v>
      </c>
      <c r="T62" s="90">
        <f t="shared" si="4"/>
        <v>2315.6200000000026</v>
      </c>
      <c r="U62" s="91">
        <f t="shared" si="5"/>
        <v>0.89569279279279268</v>
      </c>
    </row>
    <row r="63" spans="1:21" s="92" customFormat="1" ht="15.45" customHeight="1" x14ac:dyDescent="0.3">
      <c r="A63" s="85" t="s">
        <v>104</v>
      </c>
      <c r="B63" s="87" t="s">
        <v>1</v>
      </c>
      <c r="C63" s="87" t="s">
        <v>100</v>
      </c>
      <c r="D63" s="87" t="s">
        <v>70</v>
      </c>
      <c r="E63" s="87" t="s">
        <v>71</v>
      </c>
      <c r="F63" s="89">
        <v>126700</v>
      </c>
      <c r="G63" s="89">
        <v>10000</v>
      </c>
      <c r="H63" s="90">
        <v>10337.58</v>
      </c>
      <c r="I63" s="90">
        <v>10019.700000000001</v>
      </c>
      <c r="J63" s="90">
        <v>9785.6899999999987</v>
      </c>
      <c r="K63" s="90">
        <v>9850</v>
      </c>
      <c r="L63" s="90">
        <v>11005.58</v>
      </c>
      <c r="M63" s="90">
        <v>10717.94</v>
      </c>
      <c r="N63" s="90">
        <v>10154.6</v>
      </c>
      <c r="O63" s="90">
        <v>9850</v>
      </c>
      <c r="P63" s="90">
        <v>9850</v>
      </c>
      <c r="Q63" s="90">
        <v>10092.82</v>
      </c>
      <c r="R63" s="90"/>
      <c r="S63" s="90">
        <f t="shared" si="7"/>
        <v>111663.91</v>
      </c>
      <c r="T63" s="90">
        <f t="shared" si="4"/>
        <v>15036.089999999997</v>
      </c>
      <c r="U63" s="91">
        <f t="shared" si="5"/>
        <v>0.88132525651144433</v>
      </c>
    </row>
    <row r="64" spans="1:21" s="92" customFormat="1" ht="15.45" customHeight="1" x14ac:dyDescent="0.3">
      <c r="A64" s="85" t="s">
        <v>104</v>
      </c>
      <c r="B64" s="87" t="s">
        <v>1</v>
      </c>
      <c r="C64" s="87" t="s">
        <v>100</v>
      </c>
      <c r="D64" s="87" t="s">
        <v>77</v>
      </c>
      <c r="E64" s="87" t="s">
        <v>78</v>
      </c>
      <c r="F64" s="89">
        <v>50320</v>
      </c>
      <c r="G64" s="89">
        <v>3954.6</v>
      </c>
      <c r="H64" s="90">
        <v>4117.45</v>
      </c>
      <c r="I64" s="90">
        <v>3995.06</v>
      </c>
      <c r="J64" s="90">
        <v>3915.97</v>
      </c>
      <c r="K64" s="90">
        <v>3937.7</v>
      </c>
      <c r="L64" s="90">
        <v>4328.28</v>
      </c>
      <c r="M64" s="90">
        <v>4447.4300000000012</v>
      </c>
      <c r="N64" s="90">
        <v>4040.65</v>
      </c>
      <c r="O64" s="90">
        <v>3937.7</v>
      </c>
      <c r="P64" s="90">
        <v>4005.3</v>
      </c>
      <c r="Q64" s="90">
        <v>4019.77</v>
      </c>
      <c r="R64" s="90"/>
      <c r="S64" s="90">
        <f t="shared" si="7"/>
        <v>44699.909999999996</v>
      </c>
      <c r="T64" s="90">
        <f t="shared" si="4"/>
        <v>5620.0900000000038</v>
      </c>
      <c r="U64" s="91">
        <f t="shared" si="5"/>
        <v>0.8883129968203497</v>
      </c>
    </row>
    <row r="65" spans="1:21" s="92" customFormat="1" ht="15.45" customHeight="1" x14ac:dyDescent="0.3">
      <c r="A65" s="85" t="s">
        <v>104</v>
      </c>
      <c r="B65" s="87" t="s">
        <v>1</v>
      </c>
      <c r="C65" s="87" t="s">
        <v>100</v>
      </c>
      <c r="D65" s="87" t="s">
        <v>80</v>
      </c>
      <c r="E65" s="87" t="s">
        <v>23</v>
      </c>
      <c r="F65" s="89">
        <v>1940</v>
      </c>
      <c r="G65" s="89">
        <v>0</v>
      </c>
      <c r="H65" s="90">
        <v>0</v>
      </c>
      <c r="I65" s="90">
        <v>108.54</v>
      </c>
      <c r="J65" s="90">
        <v>50</v>
      </c>
      <c r="K65" s="90">
        <v>0</v>
      </c>
      <c r="L65" s="90">
        <v>0</v>
      </c>
      <c r="M65" s="90">
        <v>150</v>
      </c>
      <c r="N65" s="90">
        <v>0</v>
      </c>
      <c r="O65" s="90">
        <v>0</v>
      </c>
      <c r="P65" s="90">
        <v>0</v>
      </c>
      <c r="Q65" s="90">
        <v>5</v>
      </c>
      <c r="R65" s="90"/>
      <c r="S65" s="90">
        <f t="shared" si="7"/>
        <v>313.54000000000002</v>
      </c>
      <c r="T65" s="90">
        <f t="shared" si="4"/>
        <v>1626.46</v>
      </c>
      <c r="U65" s="91">
        <f t="shared" si="5"/>
        <v>0.16161855670103095</v>
      </c>
    </row>
    <row r="66" spans="1:21" s="92" customFormat="1" ht="15.45" customHeight="1" x14ac:dyDescent="0.3">
      <c r="A66" s="85" t="s">
        <v>104</v>
      </c>
      <c r="B66" s="87" t="s">
        <v>1</v>
      </c>
      <c r="C66" s="87" t="s">
        <v>100</v>
      </c>
      <c r="D66" s="87" t="s">
        <v>81</v>
      </c>
      <c r="E66" s="87" t="s">
        <v>82</v>
      </c>
      <c r="F66" s="89">
        <v>799.99999999999966</v>
      </c>
      <c r="G66" s="89">
        <v>0</v>
      </c>
      <c r="H66" s="90">
        <v>0</v>
      </c>
      <c r="I66" s="90">
        <v>0</v>
      </c>
      <c r="J66" s="90">
        <v>0</v>
      </c>
      <c r="K66" s="90">
        <v>0</v>
      </c>
      <c r="L66" s="90">
        <v>0</v>
      </c>
      <c r="M66" s="90">
        <v>0</v>
      </c>
      <c r="N66" s="90">
        <v>0</v>
      </c>
      <c r="O66" s="90">
        <v>0</v>
      </c>
      <c r="P66" s="90">
        <v>0</v>
      </c>
      <c r="Q66" s="90">
        <v>0</v>
      </c>
      <c r="R66" s="90"/>
      <c r="S66" s="90">
        <f t="shared" si="7"/>
        <v>0</v>
      </c>
      <c r="T66" s="90">
        <f t="shared" si="4"/>
        <v>799.99999999999966</v>
      </c>
      <c r="U66" s="91">
        <f t="shared" si="5"/>
        <v>0</v>
      </c>
    </row>
    <row r="67" spans="1:21" s="92" customFormat="1" ht="15.45" customHeight="1" x14ac:dyDescent="0.3">
      <c r="A67" s="85" t="s">
        <v>104</v>
      </c>
      <c r="B67" s="87" t="s">
        <v>1</v>
      </c>
      <c r="C67" s="87" t="s">
        <v>100</v>
      </c>
      <c r="D67" s="87" t="s">
        <v>93</v>
      </c>
      <c r="E67" s="87" t="s">
        <v>94</v>
      </c>
      <c r="F67" s="89"/>
      <c r="G67" s="89"/>
      <c r="H67" s="90">
        <v>580</v>
      </c>
      <c r="I67" s="90">
        <v>290</v>
      </c>
      <c r="J67" s="90"/>
      <c r="K67" s="90"/>
      <c r="L67" s="90"/>
      <c r="M67" s="90"/>
      <c r="N67" s="90"/>
      <c r="O67" s="90"/>
      <c r="P67" s="90"/>
      <c r="Q67" s="90"/>
      <c r="R67" s="90"/>
      <c r="S67" s="90">
        <f t="shared" si="7"/>
        <v>870</v>
      </c>
      <c r="T67" s="90">
        <f t="shared" si="4"/>
        <v>-870</v>
      </c>
      <c r="U67" s="91"/>
    </row>
    <row r="68" spans="1:21" s="97" customFormat="1" ht="15.45" customHeight="1" x14ac:dyDescent="0.3">
      <c r="A68" s="78" t="s">
        <v>105</v>
      </c>
      <c r="B68" s="79" t="s">
        <v>62</v>
      </c>
      <c r="C68" s="79"/>
      <c r="D68" s="79"/>
      <c r="E68" s="94"/>
      <c r="F68" s="98">
        <f>SUM(F69:F74)</f>
        <v>3411630</v>
      </c>
      <c r="G68" s="98">
        <f>SUM(G69:G74)</f>
        <v>270722.95</v>
      </c>
      <c r="H68" s="98">
        <f t="shared" ref="H68:T68" si="11">SUM(H69:H74)</f>
        <v>282760.25</v>
      </c>
      <c r="I68" s="98">
        <f t="shared" si="11"/>
        <v>287273.19000000006</v>
      </c>
      <c r="J68" s="98">
        <f t="shared" si="11"/>
        <v>284139.72999999992</v>
      </c>
      <c r="K68" s="98">
        <f t="shared" si="11"/>
        <v>284573.59999999998</v>
      </c>
      <c r="L68" s="98">
        <f t="shared" si="11"/>
        <v>290505.42000000004</v>
      </c>
      <c r="M68" s="98">
        <f t="shared" si="11"/>
        <v>283620.02</v>
      </c>
      <c r="N68" s="98">
        <f t="shared" si="11"/>
        <v>277348.35000000003</v>
      </c>
      <c r="O68" s="98">
        <f t="shared" si="11"/>
        <v>269478.52</v>
      </c>
      <c r="P68" s="98">
        <f t="shared" si="11"/>
        <v>268689.62</v>
      </c>
      <c r="Q68" s="98">
        <f t="shared" si="11"/>
        <v>273696.92000000004</v>
      </c>
      <c r="R68" s="98">
        <f t="shared" si="11"/>
        <v>0</v>
      </c>
      <c r="S68" s="98">
        <f t="shared" si="11"/>
        <v>3072808.5700000003</v>
      </c>
      <c r="T68" s="98">
        <f t="shared" si="11"/>
        <v>338821.43000000005</v>
      </c>
      <c r="U68" s="96">
        <f t="shared" si="5"/>
        <v>0.90068634934034475</v>
      </c>
    </row>
    <row r="69" spans="1:21" s="92" customFormat="1" ht="15.45" customHeight="1" x14ac:dyDescent="0.3">
      <c r="A69" s="85" t="s">
        <v>105</v>
      </c>
      <c r="B69" s="87" t="s">
        <v>1</v>
      </c>
      <c r="C69" s="87" t="s">
        <v>100</v>
      </c>
      <c r="D69" s="87" t="s">
        <v>68</v>
      </c>
      <c r="E69" s="87" t="s">
        <v>69</v>
      </c>
      <c r="F69" s="89">
        <v>1867200</v>
      </c>
      <c r="G69" s="89">
        <v>152493.62</v>
      </c>
      <c r="H69" s="90">
        <v>157227.67000000001</v>
      </c>
      <c r="I69" s="90">
        <v>161356.73000000001</v>
      </c>
      <c r="J69" s="90">
        <v>160894.56</v>
      </c>
      <c r="K69" s="90">
        <v>159483.6</v>
      </c>
      <c r="L69" s="90">
        <v>160196.38</v>
      </c>
      <c r="M69" s="90">
        <v>153859.9</v>
      </c>
      <c r="N69" s="90">
        <v>150422.82999999999</v>
      </c>
      <c r="O69" s="90">
        <v>142898.46</v>
      </c>
      <c r="P69" s="90">
        <v>145800</v>
      </c>
      <c r="Q69" s="90">
        <v>145339.89000000001</v>
      </c>
      <c r="R69" s="90"/>
      <c r="S69" s="90">
        <f t="shared" si="7"/>
        <v>1689973.6400000001</v>
      </c>
      <c r="T69" s="90">
        <f t="shared" si="4"/>
        <v>177226.35999999987</v>
      </c>
      <c r="U69" s="91">
        <f t="shared" si="5"/>
        <v>0.9050844258783205</v>
      </c>
    </row>
    <row r="70" spans="1:21" s="92" customFormat="1" ht="15.45" customHeight="1" x14ac:dyDescent="0.3">
      <c r="A70" s="85" t="s">
        <v>105</v>
      </c>
      <c r="B70" s="87" t="s">
        <v>1</v>
      </c>
      <c r="C70" s="87" t="s">
        <v>100</v>
      </c>
      <c r="D70" s="87" t="s">
        <v>70</v>
      </c>
      <c r="E70" s="87" t="s">
        <v>71</v>
      </c>
      <c r="F70" s="89">
        <v>635500</v>
      </c>
      <c r="G70" s="89">
        <v>48336.509999999987</v>
      </c>
      <c r="H70" s="90">
        <v>50125.45</v>
      </c>
      <c r="I70" s="90">
        <v>50667.35</v>
      </c>
      <c r="J70" s="90">
        <v>50763.61</v>
      </c>
      <c r="K70" s="90">
        <v>51997.120000000003</v>
      </c>
      <c r="L70" s="90">
        <v>55936.04</v>
      </c>
      <c r="M70" s="90">
        <v>57925.32</v>
      </c>
      <c r="N70" s="90">
        <v>56506.740000000013</v>
      </c>
      <c r="O70" s="90">
        <v>55702.35</v>
      </c>
      <c r="P70" s="90">
        <v>54121.52</v>
      </c>
      <c r="Q70" s="90">
        <v>57161.64</v>
      </c>
      <c r="R70" s="90"/>
      <c r="S70" s="90">
        <f t="shared" si="7"/>
        <v>589243.64999999991</v>
      </c>
      <c r="T70" s="90">
        <f t="shared" si="4"/>
        <v>46256.350000000093</v>
      </c>
      <c r="U70" s="91">
        <f t="shared" si="5"/>
        <v>0.92721266719118789</v>
      </c>
    </row>
    <row r="71" spans="1:21" s="92" customFormat="1" ht="15.45" customHeight="1" x14ac:dyDescent="0.3">
      <c r="A71" s="85" t="s">
        <v>105</v>
      </c>
      <c r="B71" s="87" t="s">
        <v>1</v>
      </c>
      <c r="C71" s="87" t="s">
        <v>100</v>
      </c>
      <c r="D71" s="87" t="s">
        <v>77</v>
      </c>
      <c r="E71" s="87" t="s">
        <v>78</v>
      </c>
      <c r="F71" s="89">
        <v>845910</v>
      </c>
      <c r="G71" s="89">
        <v>67584.840000000011</v>
      </c>
      <c r="H71" s="90">
        <v>70085.350000000006</v>
      </c>
      <c r="I71" s="90">
        <v>71664.14</v>
      </c>
      <c r="J71" s="90">
        <v>71282.079999999973</v>
      </c>
      <c r="K71" s="90">
        <v>71480.479999999996</v>
      </c>
      <c r="L71" s="90">
        <v>73052.739999999991</v>
      </c>
      <c r="M71" s="90">
        <v>71684.799999999988</v>
      </c>
      <c r="N71" s="90">
        <v>69942.19</v>
      </c>
      <c r="O71" s="90">
        <v>67127.080000000016</v>
      </c>
      <c r="P71" s="90">
        <v>67453.10000000002</v>
      </c>
      <c r="Q71" s="90">
        <v>68517.040000000008</v>
      </c>
      <c r="R71" s="90"/>
      <c r="S71" s="90">
        <f t="shared" si="7"/>
        <v>769873.84</v>
      </c>
      <c r="T71" s="90">
        <f t="shared" si="4"/>
        <v>76036.160000000033</v>
      </c>
      <c r="U71" s="91">
        <f t="shared" si="5"/>
        <v>0.91011317988911344</v>
      </c>
    </row>
    <row r="72" spans="1:21" s="92" customFormat="1" ht="15.45" customHeight="1" x14ac:dyDescent="0.3">
      <c r="A72" s="85" t="s">
        <v>105</v>
      </c>
      <c r="B72" s="87" t="s">
        <v>1</v>
      </c>
      <c r="C72" s="87" t="s">
        <v>100</v>
      </c>
      <c r="D72" s="87" t="s">
        <v>80</v>
      </c>
      <c r="E72" s="87" t="s">
        <v>23</v>
      </c>
      <c r="F72" s="89">
        <v>44620</v>
      </c>
      <c r="G72" s="89">
        <v>182.45</v>
      </c>
      <c r="H72" s="90">
        <v>439</v>
      </c>
      <c r="I72" s="90">
        <v>698.44999999999993</v>
      </c>
      <c r="J72" s="90">
        <v>220</v>
      </c>
      <c r="K72" s="90">
        <v>282.60000000000002</v>
      </c>
      <c r="L72" s="90">
        <v>832.26</v>
      </c>
      <c r="M72" s="90">
        <v>150</v>
      </c>
      <c r="N72" s="90">
        <v>476.59</v>
      </c>
      <c r="O72" s="90">
        <v>2135.75</v>
      </c>
      <c r="P72" s="90">
        <v>1315</v>
      </c>
      <c r="Q72" s="90">
        <v>514.62</v>
      </c>
      <c r="R72" s="90"/>
      <c r="S72" s="90">
        <f t="shared" si="7"/>
        <v>7246.72</v>
      </c>
      <c r="T72" s="90">
        <f t="shared" si="4"/>
        <v>37373.279999999999</v>
      </c>
      <c r="U72" s="91">
        <f t="shared" si="5"/>
        <v>0.16240968175705961</v>
      </c>
    </row>
    <row r="73" spans="1:21" s="92" customFormat="1" ht="15.45" customHeight="1" x14ac:dyDescent="0.3">
      <c r="A73" s="85" t="s">
        <v>105</v>
      </c>
      <c r="B73" s="87" t="s">
        <v>1</v>
      </c>
      <c r="C73" s="87" t="s">
        <v>100</v>
      </c>
      <c r="D73" s="87" t="s">
        <v>81</v>
      </c>
      <c r="E73" s="87" t="s">
        <v>82</v>
      </c>
      <c r="F73" s="89">
        <v>18400</v>
      </c>
      <c r="G73" s="89">
        <v>2125.5300000000002</v>
      </c>
      <c r="H73" s="90">
        <v>242.78</v>
      </c>
      <c r="I73" s="90">
        <v>2886.52</v>
      </c>
      <c r="J73" s="90">
        <v>979.48</v>
      </c>
      <c r="K73" s="90">
        <v>1329.8</v>
      </c>
      <c r="L73" s="90">
        <v>488</v>
      </c>
      <c r="M73" s="90">
        <v>0</v>
      </c>
      <c r="N73" s="90">
        <v>0</v>
      </c>
      <c r="O73" s="90">
        <v>1614.88</v>
      </c>
      <c r="P73" s="90">
        <v>0</v>
      </c>
      <c r="Q73" s="90">
        <v>2163.73</v>
      </c>
      <c r="R73" s="90"/>
      <c r="S73" s="90">
        <f t="shared" si="7"/>
        <v>11830.72</v>
      </c>
      <c r="T73" s="90">
        <f t="shared" si="4"/>
        <v>6569.2800000000007</v>
      </c>
      <c r="U73" s="91">
        <f t="shared" si="5"/>
        <v>0.64297391304347817</v>
      </c>
    </row>
    <row r="74" spans="1:21" s="92" customFormat="1" ht="15.45" customHeight="1" x14ac:dyDescent="0.3">
      <c r="A74" s="85" t="s">
        <v>105</v>
      </c>
      <c r="B74" s="87" t="s">
        <v>1</v>
      </c>
      <c r="C74" s="87" t="s">
        <v>100</v>
      </c>
      <c r="D74" s="87" t="s">
        <v>93</v>
      </c>
      <c r="E74" s="87" t="s">
        <v>94</v>
      </c>
      <c r="F74" s="89"/>
      <c r="G74" s="89"/>
      <c r="H74" s="90">
        <v>4640</v>
      </c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>
        <f t="shared" si="7"/>
        <v>4640</v>
      </c>
      <c r="T74" s="90">
        <f t="shared" si="4"/>
        <v>-4640</v>
      </c>
      <c r="U74" s="91"/>
    </row>
    <row r="75" spans="1:21" s="97" customFormat="1" ht="15.45" customHeight="1" x14ac:dyDescent="0.3">
      <c r="A75" s="78" t="s">
        <v>106</v>
      </c>
      <c r="B75" s="79" t="s">
        <v>62</v>
      </c>
      <c r="C75" s="79"/>
      <c r="D75" s="79"/>
      <c r="E75" s="94"/>
      <c r="F75" s="81">
        <f>SUM(F76:F81)</f>
        <v>87900</v>
      </c>
      <c r="G75" s="81">
        <f>SUM(G76:G81)</f>
        <v>6690</v>
      </c>
      <c r="H75" s="81">
        <f t="shared" ref="H75:T75" si="12">SUM(H76:H81)</f>
        <v>6980</v>
      </c>
      <c r="I75" s="81">
        <f t="shared" si="12"/>
        <v>6756.9</v>
      </c>
      <c r="J75" s="81">
        <f t="shared" si="12"/>
        <v>6777.4500000000007</v>
      </c>
      <c r="K75" s="81">
        <f t="shared" si="12"/>
        <v>6756.9</v>
      </c>
      <c r="L75" s="81">
        <f t="shared" si="12"/>
        <v>7068.9</v>
      </c>
      <c r="M75" s="81">
        <f t="shared" si="12"/>
        <v>7036.43</v>
      </c>
      <c r="N75" s="81">
        <f t="shared" si="12"/>
        <v>6871.58</v>
      </c>
      <c r="O75" s="81">
        <f t="shared" si="12"/>
        <v>7145.27</v>
      </c>
      <c r="P75" s="81">
        <f t="shared" si="12"/>
        <v>8125.4000000000005</v>
      </c>
      <c r="Q75" s="81">
        <f t="shared" si="12"/>
        <v>3545.7</v>
      </c>
      <c r="R75" s="81">
        <f t="shared" si="12"/>
        <v>0</v>
      </c>
      <c r="S75" s="81">
        <f t="shared" si="12"/>
        <v>73754.53</v>
      </c>
      <c r="T75" s="81">
        <f t="shared" si="12"/>
        <v>14145.469999999994</v>
      </c>
      <c r="U75" s="76">
        <f t="shared" si="5"/>
        <v>0.83907315130830484</v>
      </c>
    </row>
    <row r="76" spans="1:21" s="92" customFormat="1" ht="15.45" customHeight="1" x14ac:dyDescent="0.3">
      <c r="A76" s="85" t="s">
        <v>106</v>
      </c>
      <c r="B76" s="87" t="s">
        <v>1</v>
      </c>
      <c r="C76" s="87" t="s">
        <v>100</v>
      </c>
      <c r="D76" s="87" t="s">
        <v>68</v>
      </c>
      <c r="E76" s="87" t="s">
        <v>69</v>
      </c>
      <c r="F76" s="89">
        <v>31400</v>
      </c>
      <c r="G76" s="89">
        <v>2400</v>
      </c>
      <c r="H76" s="90">
        <v>2400</v>
      </c>
      <c r="I76" s="90">
        <v>2400</v>
      </c>
      <c r="J76" s="90">
        <v>2400</v>
      </c>
      <c r="K76" s="90">
        <v>2400</v>
      </c>
      <c r="L76" s="90">
        <v>2400</v>
      </c>
      <c r="M76" s="90">
        <v>2608.92</v>
      </c>
      <c r="N76" s="90">
        <v>2400</v>
      </c>
      <c r="O76" s="90">
        <v>2537.88</v>
      </c>
      <c r="P76" s="90">
        <v>3507.28</v>
      </c>
      <c r="Q76" s="90">
        <v>0</v>
      </c>
      <c r="R76" s="90"/>
      <c r="S76" s="90">
        <f t="shared" si="7"/>
        <v>25454.079999999998</v>
      </c>
      <c r="T76" s="90">
        <f t="shared" si="4"/>
        <v>5945.9200000000019</v>
      </c>
      <c r="U76" s="91">
        <f t="shared" si="5"/>
        <v>0.81063949044585981</v>
      </c>
    </row>
    <row r="77" spans="1:21" s="92" customFormat="1" ht="15.45" customHeight="1" x14ac:dyDescent="0.3">
      <c r="A77" s="85" t="s">
        <v>106</v>
      </c>
      <c r="B77" s="87" t="s">
        <v>1</v>
      </c>
      <c r="C77" s="87" t="s">
        <v>100</v>
      </c>
      <c r="D77" s="87" t="s">
        <v>70</v>
      </c>
      <c r="E77" s="87" t="s">
        <v>71</v>
      </c>
      <c r="F77" s="89">
        <v>33999.999999999993</v>
      </c>
      <c r="G77" s="89">
        <v>2600</v>
      </c>
      <c r="H77" s="90">
        <v>2600</v>
      </c>
      <c r="I77" s="90">
        <v>2650</v>
      </c>
      <c r="J77" s="90">
        <v>2665.36</v>
      </c>
      <c r="K77" s="90">
        <v>2650</v>
      </c>
      <c r="L77" s="90">
        <v>2650</v>
      </c>
      <c r="M77" s="90">
        <v>2650</v>
      </c>
      <c r="N77" s="90">
        <v>2735.71</v>
      </c>
      <c r="O77" s="90">
        <v>2802.38</v>
      </c>
      <c r="P77" s="90">
        <v>2650</v>
      </c>
      <c r="Q77" s="90">
        <v>2650</v>
      </c>
      <c r="R77" s="90"/>
      <c r="S77" s="90">
        <f t="shared" si="7"/>
        <v>29303.45</v>
      </c>
      <c r="T77" s="90">
        <f t="shared" ref="T77:T140" si="13">F77-S77</f>
        <v>4696.549999999992</v>
      </c>
      <c r="U77" s="91">
        <f t="shared" si="5"/>
        <v>0.8618661764705885</v>
      </c>
    </row>
    <row r="78" spans="1:21" s="92" customFormat="1" ht="15.45" customHeight="1" x14ac:dyDescent="0.3">
      <c r="A78" s="85" t="s">
        <v>106</v>
      </c>
      <c r="B78" s="87" t="s">
        <v>1</v>
      </c>
      <c r="C78" s="87" t="s">
        <v>100</v>
      </c>
      <c r="D78" s="87" t="s">
        <v>77</v>
      </c>
      <c r="E78" s="87" t="s">
        <v>78</v>
      </c>
      <c r="F78" s="89">
        <v>22100</v>
      </c>
      <c r="G78" s="89">
        <v>1690</v>
      </c>
      <c r="H78" s="90">
        <v>1690</v>
      </c>
      <c r="I78" s="90">
        <v>1706.9</v>
      </c>
      <c r="J78" s="90">
        <v>1712.09</v>
      </c>
      <c r="K78" s="90">
        <v>1706.9</v>
      </c>
      <c r="L78" s="90">
        <v>1706.9</v>
      </c>
      <c r="M78" s="90">
        <v>1777.51</v>
      </c>
      <c r="N78" s="90">
        <v>1735.87</v>
      </c>
      <c r="O78" s="90">
        <v>1805.01</v>
      </c>
      <c r="P78" s="90">
        <v>1968.12</v>
      </c>
      <c r="Q78" s="90">
        <v>895.7</v>
      </c>
      <c r="R78" s="90"/>
      <c r="S78" s="90">
        <f t="shared" si="7"/>
        <v>18395</v>
      </c>
      <c r="T78" s="90">
        <f t="shared" si="13"/>
        <v>3705</v>
      </c>
      <c r="U78" s="91">
        <f t="shared" si="5"/>
        <v>0.83235294117647063</v>
      </c>
    </row>
    <row r="79" spans="1:21" s="92" customFormat="1" ht="15.45" customHeight="1" x14ac:dyDescent="0.3">
      <c r="A79" s="85" t="s">
        <v>106</v>
      </c>
      <c r="B79" s="87" t="s">
        <v>1</v>
      </c>
      <c r="C79" s="87" t="s">
        <v>100</v>
      </c>
      <c r="D79" s="87" t="s">
        <v>80</v>
      </c>
      <c r="E79" s="87" t="s">
        <v>23</v>
      </c>
      <c r="F79" s="89"/>
      <c r="G79" s="89"/>
      <c r="H79" s="90"/>
      <c r="I79" s="90"/>
      <c r="J79" s="90"/>
      <c r="K79" s="90"/>
      <c r="L79" s="90">
        <v>312</v>
      </c>
      <c r="M79" s="90"/>
      <c r="N79" s="90"/>
      <c r="O79" s="90"/>
      <c r="P79" s="90"/>
      <c r="Q79" s="90"/>
      <c r="R79" s="90"/>
      <c r="S79" s="90">
        <f t="shared" si="7"/>
        <v>312</v>
      </c>
      <c r="T79" s="90">
        <f t="shared" si="13"/>
        <v>-312</v>
      </c>
      <c r="U79" s="91"/>
    </row>
    <row r="80" spans="1:21" s="92" customFormat="1" ht="15.45" customHeight="1" x14ac:dyDescent="0.3">
      <c r="A80" s="85" t="s">
        <v>106</v>
      </c>
      <c r="B80" s="87" t="s">
        <v>1</v>
      </c>
      <c r="C80" s="87" t="s">
        <v>100</v>
      </c>
      <c r="D80" s="87" t="s">
        <v>81</v>
      </c>
      <c r="E80" s="87" t="s">
        <v>82</v>
      </c>
      <c r="F80" s="89">
        <v>399.99999999999977</v>
      </c>
      <c r="G80" s="89">
        <v>0</v>
      </c>
      <c r="H80" s="90">
        <v>0</v>
      </c>
      <c r="I80" s="90">
        <v>0</v>
      </c>
      <c r="J80" s="90">
        <v>0</v>
      </c>
      <c r="K80" s="90">
        <v>0</v>
      </c>
      <c r="L80" s="90">
        <v>0</v>
      </c>
      <c r="M80" s="90">
        <v>0</v>
      </c>
      <c r="N80" s="90">
        <v>0</v>
      </c>
      <c r="O80" s="90">
        <v>0</v>
      </c>
      <c r="P80" s="90">
        <v>0</v>
      </c>
      <c r="Q80" s="90">
        <v>0</v>
      </c>
      <c r="R80" s="90"/>
      <c r="S80" s="90">
        <f t="shared" si="7"/>
        <v>0</v>
      </c>
      <c r="T80" s="90">
        <f t="shared" si="13"/>
        <v>399.99999999999977</v>
      </c>
      <c r="U80" s="91">
        <f t="shared" si="5"/>
        <v>0</v>
      </c>
    </row>
    <row r="81" spans="1:21" s="92" customFormat="1" ht="15.45" customHeight="1" x14ac:dyDescent="0.3">
      <c r="A81" s="85" t="s">
        <v>106</v>
      </c>
      <c r="B81" s="87" t="s">
        <v>1</v>
      </c>
      <c r="C81" s="87" t="s">
        <v>100</v>
      </c>
      <c r="D81" s="87" t="s">
        <v>93</v>
      </c>
      <c r="E81" s="87" t="s">
        <v>94</v>
      </c>
      <c r="F81" s="89"/>
      <c r="G81" s="89"/>
      <c r="H81" s="90">
        <v>290</v>
      </c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>
        <f t="shared" si="7"/>
        <v>290</v>
      </c>
      <c r="T81" s="90">
        <f t="shared" si="13"/>
        <v>-290</v>
      </c>
      <c r="U81" s="91"/>
    </row>
    <row r="82" spans="1:21" s="97" customFormat="1" ht="15.45" customHeight="1" x14ac:dyDescent="0.3">
      <c r="A82" s="78" t="s">
        <v>107</v>
      </c>
      <c r="B82" s="79" t="s">
        <v>62</v>
      </c>
      <c r="C82" s="79"/>
      <c r="D82" s="79"/>
      <c r="E82" s="94"/>
      <c r="F82" s="81">
        <f>SUM(F83:F85)</f>
        <v>141560</v>
      </c>
      <c r="G82" s="81">
        <f>SUM(G83:G85)</f>
        <v>10770.9</v>
      </c>
      <c r="H82" s="81">
        <f t="shared" ref="H82:R82" si="14">SUM(H83:H85)</f>
        <v>12267.380000000001</v>
      </c>
      <c r="I82" s="81">
        <f t="shared" si="14"/>
        <v>11439.9</v>
      </c>
      <c r="J82" s="81">
        <f t="shared" si="14"/>
        <v>11439.9</v>
      </c>
      <c r="K82" s="81">
        <f t="shared" si="14"/>
        <v>11439.9</v>
      </c>
      <c r="L82" s="81">
        <f t="shared" si="14"/>
        <v>11439.9</v>
      </c>
      <c r="M82" s="81">
        <f t="shared" si="14"/>
        <v>16948.64</v>
      </c>
      <c r="N82" s="81">
        <f t="shared" si="14"/>
        <v>8429.4</v>
      </c>
      <c r="O82" s="81">
        <f t="shared" si="14"/>
        <v>16457.400000000001</v>
      </c>
      <c r="P82" s="81">
        <f t="shared" si="14"/>
        <v>14463.490000000002</v>
      </c>
      <c r="Q82" s="81">
        <f t="shared" si="14"/>
        <v>14450.4</v>
      </c>
      <c r="R82" s="81">
        <f t="shared" si="14"/>
        <v>0</v>
      </c>
      <c r="S82" s="95">
        <f t="shared" si="7"/>
        <v>139547.21000000002</v>
      </c>
      <c r="T82" s="95">
        <f t="shared" si="13"/>
        <v>2012.789999999979</v>
      </c>
      <c r="U82" s="96">
        <f t="shared" si="5"/>
        <v>0.98578136479231437</v>
      </c>
    </row>
    <row r="83" spans="1:21" s="92" customFormat="1" ht="15.45" customHeight="1" x14ac:dyDescent="0.3">
      <c r="A83" s="85" t="s">
        <v>108</v>
      </c>
      <c r="B83" s="87" t="s">
        <v>1</v>
      </c>
      <c r="C83" s="87" t="s">
        <v>100</v>
      </c>
      <c r="D83" s="87" t="s">
        <v>68</v>
      </c>
      <c r="E83" s="87" t="s">
        <v>69</v>
      </c>
      <c r="F83" s="89">
        <v>105200</v>
      </c>
      <c r="G83" s="89">
        <v>8050</v>
      </c>
      <c r="H83" s="90">
        <v>8986.99</v>
      </c>
      <c r="I83" s="90">
        <v>8550</v>
      </c>
      <c r="J83" s="90">
        <v>8550</v>
      </c>
      <c r="K83" s="90">
        <v>8550</v>
      </c>
      <c r="L83" s="90">
        <v>8550</v>
      </c>
      <c r="M83" s="90">
        <v>12685.08</v>
      </c>
      <c r="N83" s="90">
        <v>6300</v>
      </c>
      <c r="O83" s="90">
        <v>12300</v>
      </c>
      <c r="P83" s="90">
        <v>10809.78</v>
      </c>
      <c r="Q83" s="90">
        <v>10800</v>
      </c>
      <c r="R83" s="90"/>
      <c r="S83" s="90">
        <f t="shared" si="7"/>
        <v>104131.85</v>
      </c>
      <c r="T83" s="90">
        <f t="shared" si="13"/>
        <v>1068.1499999999942</v>
      </c>
      <c r="U83" s="91">
        <f t="shared" si="5"/>
        <v>0.98984648288973387</v>
      </c>
    </row>
    <row r="84" spans="1:21" s="92" customFormat="1" ht="15.45" customHeight="1" x14ac:dyDescent="0.3">
      <c r="A84" s="85" t="s">
        <v>108</v>
      </c>
      <c r="B84" s="87" t="s">
        <v>1</v>
      </c>
      <c r="C84" s="87" t="s">
        <v>100</v>
      </c>
      <c r="D84" s="87" t="s">
        <v>77</v>
      </c>
      <c r="E84" s="87" t="s">
        <v>78</v>
      </c>
      <c r="F84" s="89">
        <v>35559.999999999993</v>
      </c>
      <c r="G84" s="89">
        <v>2720.9</v>
      </c>
      <c r="H84" s="90">
        <v>3037.61</v>
      </c>
      <c r="I84" s="90">
        <v>2889.9</v>
      </c>
      <c r="J84" s="90">
        <v>2889.9</v>
      </c>
      <c r="K84" s="90">
        <v>2889.9</v>
      </c>
      <c r="L84" s="90">
        <v>2889.9</v>
      </c>
      <c r="M84" s="90">
        <v>4263.5599999999986</v>
      </c>
      <c r="N84" s="90">
        <v>2129.4</v>
      </c>
      <c r="O84" s="90">
        <v>4157.3999999999996</v>
      </c>
      <c r="P84" s="90">
        <v>3653.71</v>
      </c>
      <c r="Q84" s="90">
        <v>3650.4</v>
      </c>
      <c r="R84" s="90"/>
      <c r="S84" s="90">
        <f t="shared" si="7"/>
        <v>35172.58</v>
      </c>
      <c r="T84" s="90">
        <f t="shared" si="13"/>
        <v>387.41999999999098</v>
      </c>
      <c r="U84" s="91">
        <f t="shared" si="5"/>
        <v>0.98910517435320611</v>
      </c>
    </row>
    <row r="85" spans="1:21" s="92" customFormat="1" ht="15.45" customHeight="1" x14ac:dyDescent="0.3">
      <c r="A85" s="85" t="s">
        <v>108</v>
      </c>
      <c r="B85" s="87" t="s">
        <v>1</v>
      </c>
      <c r="C85" s="87" t="s">
        <v>100</v>
      </c>
      <c r="D85" s="87" t="s">
        <v>81</v>
      </c>
      <c r="E85" s="87" t="s">
        <v>82</v>
      </c>
      <c r="F85" s="89">
        <v>799.99999999999966</v>
      </c>
      <c r="G85" s="89">
        <v>0</v>
      </c>
      <c r="H85" s="90">
        <v>242.78</v>
      </c>
      <c r="I85" s="90">
        <v>0</v>
      </c>
      <c r="J85" s="90">
        <v>0</v>
      </c>
      <c r="K85" s="90">
        <v>0</v>
      </c>
      <c r="L85" s="90">
        <v>0</v>
      </c>
      <c r="M85" s="90">
        <v>0</v>
      </c>
      <c r="N85" s="90">
        <v>0</v>
      </c>
      <c r="O85" s="90">
        <v>0</v>
      </c>
      <c r="P85" s="90">
        <v>0</v>
      </c>
      <c r="Q85" s="90">
        <v>0</v>
      </c>
      <c r="R85" s="90"/>
      <c r="S85" s="90">
        <f t="shared" si="7"/>
        <v>242.78</v>
      </c>
      <c r="T85" s="90">
        <f t="shared" si="13"/>
        <v>557.21999999999969</v>
      </c>
      <c r="U85" s="91">
        <f t="shared" si="5"/>
        <v>0.30347500000000011</v>
      </c>
    </row>
    <row r="86" spans="1:21" s="97" customFormat="1" ht="15.45" customHeight="1" x14ac:dyDescent="0.3">
      <c r="A86" s="78" t="s">
        <v>109</v>
      </c>
      <c r="B86" s="79" t="s">
        <v>62</v>
      </c>
      <c r="C86" s="79"/>
      <c r="D86" s="79"/>
      <c r="E86" s="94"/>
      <c r="F86" s="98">
        <f>SUM(F87:F91)</f>
        <v>193410</v>
      </c>
      <c r="G86" s="98">
        <f>SUM(G87:G91)</f>
        <v>13457.35</v>
      </c>
      <c r="H86" s="98">
        <f t="shared" ref="H86:R86" si="15">SUM(H87:H91)</f>
        <v>13580.7</v>
      </c>
      <c r="I86" s="98">
        <f t="shared" si="15"/>
        <v>14182.8</v>
      </c>
      <c r="J86" s="98">
        <f t="shared" si="15"/>
        <v>15487.8</v>
      </c>
      <c r="K86" s="98">
        <f t="shared" si="15"/>
        <v>14549.03</v>
      </c>
      <c r="L86" s="98">
        <f t="shared" si="15"/>
        <v>12794.789999999999</v>
      </c>
      <c r="M86" s="98">
        <f t="shared" si="15"/>
        <v>16459.689999999999</v>
      </c>
      <c r="N86" s="98">
        <f t="shared" si="15"/>
        <v>1299.77</v>
      </c>
      <c r="O86" s="98">
        <f t="shared" si="15"/>
        <v>0</v>
      </c>
      <c r="P86" s="98">
        <f t="shared" si="15"/>
        <v>0</v>
      </c>
      <c r="Q86" s="98">
        <f t="shared" si="15"/>
        <v>0</v>
      </c>
      <c r="R86" s="98">
        <f t="shared" si="15"/>
        <v>0</v>
      </c>
      <c r="S86" s="95">
        <f t="shared" si="7"/>
        <v>101811.93000000001</v>
      </c>
      <c r="T86" s="95">
        <f t="shared" si="13"/>
        <v>91598.069999999992</v>
      </c>
      <c r="U86" s="96">
        <f t="shared" ref="U86:U153" si="16">S86/F86</f>
        <v>0.52640468434930976</v>
      </c>
    </row>
    <row r="87" spans="1:21" s="92" customFormat="1" ht="15.45" customHeight="1" x14ac:dyDescent="0.3">
      <c r="A87" s="85" t="s">
        <v>109</v>
      </c>
      <c r="B87" s="87" t="s">
        <v>1</v>
      </c>
      <c r="C87" s="87" t="s">
        <v>100</v>
      </c>
      <c r="D87" s="87" t="s">
        <v>68</v>
      </c>
      <c r="E87" s="87" t="s">
        <v>69</v>
      </c>
      <c r="F87" s="89">
        <v>132600</v>
      </c>
      <c r="G87" s="89">
        <v>9877.27</v>
      </c>
      <c r="H87" s="90">
        <v>10150</v>
      </c>
      <c r="I87" s="90">
        <v>10600</v>
      </c>
      <c r="J87" s="90">
        <v>10600</v>
      </c>
      <c r="K87" s="90">
        <v>10845</v>
      </c>
      <c r="L87" s="90">
        <v>9540.25</v>
      </c>
      <c r="M87" s="90">
        <v>11547.82</v>
      </c>
      <c r="N87" s="90">
        <v>971.43000000000006</v>
      </c>
      <c r="O87" s="90">
        <v>0</v>
      </c>
      <c r="P87" s="90">
        <v>0</v>
      </c>
      <c r="Q87" s="90">
        <v>0</v>
      </c>
      <c r="R87" s="90"/>
      <c r="S87" s="90">
        <f t="shared" si="7"/>
        <v>74131.76999999999</v>
      </c>
      <c r="T87" s="90">
        <f t="shared" si="13"/>
        <v>58468.23000000001</v>
      </c>
      <c r="U87" s="91">
        <f t="shared" si="16"/>
        <v>0.55906312217194565</v>
      </c>
    </row>
    <row r="88" spans="1:21" s="92" customFormat="1" ht="15.45" customHeight="1" x14ac:dyDescent="0.3">
      <c r="A88" s="85" t="s">
        <v>109</v>
      </c>
      <c r="B88" s="87" t="s">
        <v>1</v>
      </c>
      <c r="C88" s="87" t="s">
        <v>100</v>
      </c>
      <c r="D88" s="87" t="s">
        <v>77</v>
      </c>
      <c r="E88" s="87" t="s">
        <v>78</v>
      </c>
      <c r="F88" s="89">
        <v>44820</v>
      </c>
      <c r="G88" s="89">
        <v>3338.52</v>
      </c>
      <c r="H88" s="90">
        <v>3430.7</v>
      </c>
      <c r="I88" s="90">
        <v>3582.8</v>
      </c>
      <c r="J88" s="90">
        <v>3582.8</v>
      </c>
      <c r="K88" s="90">
        <v>3665.61</v>
      </c>
      <c r="L88" s="90">
        <v>3224.599999999999</v>
      </c>
      <c r="M88" s="90">
        <v>4911.87</v>
      </c>
      <c r="N88" s="90">
        <v>328.34</v>
      </c>
      <c r="O88" s="90">
        <v>0</v>
      </c>
      <c r="P88" s="90">
        <v>0</v>
      </c>
      <c r="Q88" s="90">
        <v>0</v>
      </c>
      <c r="R88" s="90"/>
      <c r="S88" s="90">
        <f t="shared" si="7"/>
        <v>26065.239999999998</v>
      </c>
      <c r="T88" s="90">
        <f t="shared" si="13"/>
        <v>18754.760000000002</v>
      </c>
      <c r="U88" s="91">
        <f t="shared" si="16"/>
        <v>0.58155377063810798</v>
      </c>
    </row>
    <row r="89" spans="1:21" s="92" customFormat="1" ht="15.45" customHeight="1" x14ac:dyDescent="0.3">
      <c r="A89" s="85" t="s">
        <v>109</v>
      </c>
      <c r="B89" s="87" t="s">
        <v>1</v>
      </c>
      <c r="C89" s="87" t="s">
        <v>100</v>
      </c>
      <c r="D89" s="87" t="s">
        <v>79</v>
      </c>
      <c r="E89" s="87" t="s">
        <v>22</v>
      </c>
      <c r="F89" s="89">
        <v>15190</v>
      </c>
      <c r="G89" s="89">
        <v>0</v>
      </c>
      <c r="H89" s="90">
        <v>0</v>
      </c>
      <c r="I89" s="90">
        <v>0</v>
      </c>
      <c r="J89" s="90">
        <v>1305</v>
      </c>
      <c r="K89" s="90">
        <v>0</v>
      </c>
      <c r="L89" s="90">
        <v>0</v>
      </c>
      <c r="M89" s="90">
        <v>0</v>
      </c>
      <c r="N89" s="90">
        <v>0</v>
      </c>
      <c r="O89" s="90">
        <v>0</v>
      </c>
      <c r="P89" s="90">
        <v>0</v>
      </c>
      <c r="Q89" s="90">
        <v>0</v>
      </c>
      <c r="R89" s="90"/>
      <c r="S89" s="90">
        <f t="shared" si="7"/>
        <v>1305</v>
      </c>
      <c r="T89" s="90">
        <f t="shared" si="13"/>
        <v>13885</v>
      </c>
      <c r="U89" s="91">
        <f t="shared" si="16"/>
        <v>8.5911784068466099E-2</v>
      </c>
    </row>
    <row r="90" spans="1:21" s="92" customFormat="1" ht="15.45" customHeight="1" x14ac:dyDescent="0.3">
      <c r="A90" s="85" t="s">
        <v>109</v>
      </c>
      <c r="B90" s="87" t="s">
        <v>1</v>
      </c>
      <c r="C90" s="87" t="s">
        <v>100</v>
      </c>
      <c r="D90" s="87" t="s">
        <v>80</v>
      </c>
      <c r="E90" s="87" t="s">
        <v>23</v>
      </c>
      <c r="F90" s="89"/>
      <c r="G90" s="89"/>
      <c r="H90" s="90"/>
      <c r="I90" s="90"/>
      <c r="J90" s="90"/>
      <c r="K90" s="90">
        <v>38.42</v>
      </c>
      <c r="L90" s="90">
        <v>29.94</v>
      </c>
      <c r="M90" s="90"/>
      <c r="N90" s="90"/>
      <c r="O90" s="90"/>
      <c r="P90" s="90"/>
      <c r="Q90" s="90"/>
      <c r="R90" s="90"/>
      <c r="S90" s="90">
        <f t="shared" si="7"/>
        <v>68.36</v>
      </c>
      <c r="T90" s="90">
        <f t="shared" si="13"/>
        <v>-68.36</v>
      </c>
      <c r="U90" s="91"/>
    </row>
    <row r="91" spans="1:21" s="92" customFormat="1" ht="15.45" customHeight="1" x14ac:dyDescent="0.3">
      <c r="A91" s="85" t="s">
        <v>109</v>
      </c>
      <c r="B91" s="87" t="s">
        <v>1</v>
      </c>
      <c r="C91" s="87" t="s">
        <v>100</v>
      </c>
      <c r="D91" s="87" t="s">
        <v>81</v>
      </c>
      <c r="E91" s="87" t="s">
        <v>82</v>
      </c>
      <c r="F91" s="89">
        <v>799.99999999999966</v>
      </c>
      <c r="G91" s="89">
        <v>241.56</v>
      </c>
      <c r="H91" s="90">
        <v>0</v>
      </c>
      <c r="I91" s="90">
        <v>0</v>
      </c>
      <c r="J91" s="90">
        <v>0</v>
      </c>
      <c r="K91" s="90">
        <v>0</v>
      </c>
      <c r="L91" s="90">
        <v>0</v>
      </c>
      <c r="M91" s="90">
        <v>0</v>
      </c>
      <c r="N91" s="90">
        <v>0</v>
      </c>
      <c r="O91" s="90">
        <v>0</v>
      </c>
      <c r="P91" s="90">
        <v>0</v>
      </c>
      <c r="Q91" s="90">
        <v>0</v>
      </c>
      <c r="R91" s="90"/>
      <c r="S91" s="90">
        <f t="shared" si="7"/>
        <v>241.56</v>
      </c>
      <c r="T91" s="90">
        <f t="shared" si="13"/>
        <v>558.4399999999996</v>
      </c>
      <c r="U91" s="91">
        <f t="shared" si="16"/>
        <v>0.30195000000000011</v>
      </c>
    </row>
    <row r="92" spans="1:21" s="97" customFormat="1" ht="15.45" customHeight="1" x14ac:dyDescent="0.3">
      <c r="A92" s="78" t="s">
        <v>110</v>
      </c>
      <c r="B92" s="79" t="s">
        <v>62</v>
      </c>
      <c r="C92" s="79"/>
      <c r="D92" s="79"/>
      <c r="E92" s="94"/>
      <c r="F92" s="98">
        <f>SUM(F93:F119)</f>
        <v>3506760.7374646296</v>
      </c>
      <c r="G92" s="98">
        <f>SUM(G93:G119)</f>
        <v>222793.42263999998</v>
      </c>
      <c r="H92" s="98">
        <f t="shared" ref="H92:R92" si="17">SUM(H93:H119)</f>
        <v>219460.65864000001</v>
      </c>
      <c r="I92" s="98">
        <f t="shared" si="17"/>
        <v>283097.63676098333</v>
      </c>
      <c r="J92" s="98">
        <f t="shared" si="17"/>
        <v>262529.09743999992</v>
      </c>
      <c r="K92" s="98">
        <f t="shared" si="17"/>
        <v>288155.18429543544</v>
      </c>
      <c r="L92" s="98">
        <f t="shared" si="17"/>
        <v>308576.95560573757</v>
      </c>
      <c r="M92" s="98">
        <f t="shared" si="17"/>
        <v>369451.84050243511</v>
      </c>
      <c r="N92" s="98">
        <f t="shared" si="17"/>
        <v>285672.43974101607</v>
      </c>
      <c r="O92" s="98">
        <f t="shared" si="17"/>
        <v>330282.79850510403</v>
      </c>
      <c r="P92" s="98">
        <f t="shared" si="17"/>
        <v>294754.182803498</v>
      </c>
      <c r="Q92" s="98">
        <f t="shared" si="17"/>
        <v>300169.05793357728</v>
      </c>
      <c r="R92" s="98">
        <f t="shared" si="17"/>
        <v>0</v>
      </c>
      <c r="S92" s="95">
        <f t="shared" si="7"/>
        <v>3164943.274867787</v>
      </c>
      <c r="T92" s="95">
        <f t="shared" si="13"/>
        <v>341817.46259684255</v>
      </c>
      <c r="U92" s="96">
        <f t="shared" si="16"/>
        <v>0.90252615214234011</v>
      </c>
    </row>
    <row r="93" spans="1:21" s="92" customFormat="1" ht="15.45" customHeight="1" x14ac:dyDescent="0.3">
      <c r="A93" s="85" t="s">
        <v>110</v>
      </c>
      <c r="B93" s="86" t="s">
        <v>0</v>
      </c>
      <c r="C93" s="88" t="s">
        <v>63</v>
      </c>
      <c r="D93" s="87" t="s">
        <v>64</v>
      </c>
      <c r="E93" s="86" t="s">
        <v>19</v>
      </c>
      <c r="F93" s="89">
        <v>72272.469999999987</v>
      </c>
      <c r="G93" s="89">
        <v>0</v>
      </c>
      <c r="H93" s="90">
        <v>0</v>
      </c>
      <c r="I93" s="90">
        <v>1477.36824</v>
      </c>
      <c r="J93" s="90">
        <v>19975.2654</v>
      </c>
      <c r="K93" s="90">
        <v>0</v>
      </c>
      <c r="L93" s="90">
        <v>6922.0129400000014</v>
      </c>
      <c r="M93" s="90">
        <v>0</v>
      </c>
      <c r="N93" s="90">
        <v>1176.46054</v>
      </c>
      <c r="O93" s="90">
        <v>9460.55458</v>
      </c>
      <c r="P93" s="90">
        <v>10598.342000000001</v>
      </c>
      <c r="Q93" s="90">
        <v>0</v>
      </c>
      <c r="R93" s="90"/>
      <c r="S93" s="90">
        <f t="shared" si="7"/>
        <v>49610.003700000001</v>
      </c>
      <c r="T93" s="90">
        <f t="shared" si="13"/>
        <v>22662.466299999985</v>
      </c>
      <c r="U93" s="91">
        <f t="shared" si="16"/>
        <v>0.68643016766965359</v>
      </c>
    </row>
    <row r="94" spans="1:21" s="92" customFormat="1" ht="15.45" customHeight="1" x14ac:dyDescent="0.3">
      <c r="A94" s="85" t="s">
        <v>110</v>
      </c>
      <c r="B94" s="86" t="s">
        <v>0</v>
      </c>
      <c r="C94" s="88" t="s">
        <v>63</v>
      </c>
      <c r="D94" s="87" t="s">
        <v>65</v>
      </c>
      <c r="E94" s="87" t="s">
        <v>20</v>
      </c>
      <c r="F94" s="89">
        <v>6200</v>
      </c>
      <c r="G94" s="89">
        <v>0</v>
      </c>
      <c r="H94" s="90">
        <v>0</v>
      </c>
      <c r="I94" s="90">
        <v>0</v>
      </c>
      <c r="J94" s="90">
        <v>0</v>
      </c>
      <c r="K94" s="90">
        <v>2824.8514399999999</v>
      </c>
      <c r="L94" s="90">
        <v>0</v>
      </c>
      <c r="M94" s="90">
        <v>3004.72336</v>
      </c>
      <c r="N94" s="90">
        <v>0</v>
      </c>
      <c r="O94" s="90">
        <v>0</v>
      </c>
      <c r="P94" s="90">
        <v>0</v>
      </c>
      <c r="Q94" s="90">
        <v>0</v>
      </c>
      <c r="R94" s="90"/>
      <c r="S94" s="90">
        <f t="shared" si="7"/>
        <v>5829.5748000000003</v>
      </c>
      <c r="T94" s="90">
        <f t="shared" si="13"/>
        <v>370.42519999999968</v>
      </c>
      <c r="U94" s="91">
        <f t="shared" si="16"/>
        <v>0.94025400000000003</v>
      </c>
    </row>
    <row r="95" spans="1:21" s="92" customFormat="1" ht="15.45" customHeight="1" x14ac:dyDescent="0.3">
      <c r="A95" s="85" t="s">
        <v>110</v>
      </c>
      <c r="B95" s="86" t="s">
        <v>0</v>
      </c>
      <c r="C95" s="88" t="s">
        <v>63</v>
      </c>
      <c r="D95" s="87">
        <v>1551</v>
      </c>
      <c r="E95" s="87" t="s">
        <v>66</v>
      </c>
      <c r="F95" s="89">
        <v>131692.488416632</v>
      </c>
      <c r="G95" s="89">
        <v>0</v>
      </c>
      <c r="H95" s="90">
        <v>0</v>
      </c>
      <c r="I95" s="90">
        <v>11692.57594098337</v>
      </c>
      <c r="J95" s="90">
        <v>0</v>
      </c>
      <c r="K95" s="90">
        <v>8643.1625554354832</v>
      </c>
      <c r="L95" s="90">
        <v>4582.8242457375836</v>
      </c>
      <c r="M95" s="90">
        <v>5511.9366824349781</v>
      </c>
      <c r="N95" s="90">
        <v>12818.63230101603</v>
      </c>
      <c r="O95" s="90">
        <v>16597.15082510409</v>
      </c>
      <c r="P95" s="90">
        <v>10412.068683498081</v>
      </c>
      <c r="Q95" s="90">
        <v>8120.6541535773049</v>
      </c>
      <c r="R95" s="90"/>
      <c r="S95" s="90">
        <f t="shared" si="7"/>
        <v>78379.005387786907</v>
      </c>
      <c r="T95" s="90">
        <f t="shared" si="13"/>
        <v>53313.48302884509</v>
      </c>
      <c r="U95" s="91">
        <f t="shared" si="16"/>
        <v>0.59516686433793664</v>
      </c>
    </row>
    <row r="96" spans="1:21" s="92" customFormat="1" ht="15.45" customHeight="1" x14ac:dyDescent="0.3">
      <c r="A96" s="85" t="s">
        <v>110</v>
      </c>
      <c r="B96" s="86" t="s">
        <v>0</v>
      </c>
      <c r="C96" s="88" t="s">
        <v>63</v>
      </c>
      <c r="D96" s="87">
        <v>1560</v>
      </c>
      <c r="E96" s="87" t="s">
        <v>38</v>
      </c>
      <c r="F96" s="89">
        <v>0</v>
      </c>
      <c r="G96" s="89">
        <v>796.21392000000003</v>
      </c>
      <c r="H96" s="90">
        <v>0</v>
      </c>
      <c r="I96" s="90">
        <v>0</v>
      </c>
      <c r="J96" s="90">
        <v>1769.9760000000001</v>
      </c>
      <c r="K96" s="90">
        <v>381.45251999999999</v>
      </c>
      <c r="L96" s="90">
        <v>2943.8145599999998</v>
      </c>
      <c r="M96" s="90">
        <v>1971.5565999999999</v>
      </c>
      <c r="N96" s="90">
        <v>1506.7488000000001</v>
      </c>
      <c r="O96" s="90">
        <v>2070.9704999999999</v>
      </c>
      <c r="P96" s="90">
        <v>1317.6487999999999</v>
      </c>
      <c r="Q96" s="90">
        <v>1526.6043</v>
      </c>
      <c r="R96" s="90"/>
      <c r="S96" s="90">
        <f t="shared" si="7"/>
        <v>14284.985999999997</v>
      </c>
      <c r="T96" s="90">
        <f t="shared" si="13"/>
        <v>-14284.985999999997</v>
      </c>
      <c r="U96" s="91"/>
    </row>
    <row r="97" spans="1:21" s="92" customFormat="1" ht="15.45" customHeight="1" x14ac:dyDescent="0.3">
      <c r="A97" s="85" t="s">
        <v>110</v>
      </c>
      <c r="B97" s="88" t="s">
        <v>1</v>
      </c>
      <c r="C97" s="88" t="s">
        <v>63</v>
      </c>
      <c r="D97" s="87" t="s">
        <v>67</v>
      </c>
      <c r="E97" s="93" t="s">
        <v>51</v>
      </c>
      <c r="F97" s="89">
        <v>620</v>
      </c>
      <c r="G97" s="89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>
        <f t="shared" si="7"/>
        <v>0</v>
      </c>
      <c r="T97" s="90">
        <f t="shared" si="13"/>
        <v>620</v>
      </c>
      <c r="U97" s="91">
        <f t="shared" si="16"/>
        <v>0</v>
      </c>
    </row>
    <row r="98" spans="1:21" s="92" customFormat="1" ht="15.45" customHeight="1" x14ac:dyDescent="0.3">
      <c r="A98" s="85" t="s">
        <v>110</v>
      </c>
      <c r="B98" s="88" t="s">
        <v>1</v>
      </c>
      <c r="C98" s="88" t="s">
        <v>63</v>
      </c>
      <c r="D98" s="87" t="s">
        <v>68</v>
      </c>
      <c r="E98" s="87" t="s">
        <v>69</v>
      </c>
      <c r="F98" s="89">
        <v>560110.93599999952</v>
      </c>
      <c r="G98" s="89">
        <v>46225.807940000013</v>
      </c>
      <c r="H98" s="90">
        <v>49133.846480000007</v>
      </c>
      <c r="I98" s="90">
        <v>52724.465380000009</v>
      </c>
      <c r="J98" s="90">
        <v>51420.291920000003</v>
      </c>
      <c r="K98" s="90">
        <v>54643.712240000001</v>
      </c>
      <c r="L98" s="90">
        <v>56306.704720000009</v>
      </c>
      <c r="M98" s="90">
        <v>57123.984120000008</v>
      </c>
      <c r="N98" s="90">
        <v>53980.416100000002</v>
      </c>
      <c r="O98" s="90">
        <v>52553.61954</v>
      </c>
      <c r="P98" s="90">
        <v>54594.045960000003</v>
      </c>
      <c r="Q98" s="90">
        <v>55092.028999999988</v>
      </c>
      <c r="R98" s="90"/>
      <c r="S98" s="90">
        <f t="shared" si="7"/>
        <v>583798.92340000009</v>
      </c>
      <c r="T98" s="90">
        <f t="shared" si="13"/>
        <v>-23687.987400000566</v>
      </c>
      <c r="U98" s="91">
        <f t="shared" si="16"/>
        <v>1.0422915995341333</v>
      </c>
    </row>
    <row r="99" spans="1:21" s="92" customFormat="1" ht="15.45" customHeight="1" x14ac:dyDescent="0.3">
      <c r="A99" s="85" t="s">
        <v>110</v>
      </c>
      <c r="B99" s="88" t="s">
        <v>1</v>
      </c>
      <c r="C99" s="88" t="s">
        <v>63</v>
      </c>
      <c r="D99" s="87" t="s">
        <v>70</v>
      </c>
      <c r="E99" s="87" t="s">
        <v>71</v>
      </c>
      <c r="F99" s="89">
        <v>413901.52199999959</v>
      </c>
      <c r="G99" s="89">
        <v>29878.411319999999</v>
      </c>
      <c r="H99" s="90">
        <v>31368.027040000001</v>
      </c>
      <c r="I99" s="90">
        <v>31703.1234</v>
      </c>
      <c r="J99" s="90">
        <v>33132.587339999998</v>
      </c>
      <c r="K99" s="90">
        <v>34452.681420000008</v>
      </c>
      <c r="L99" s="90">
        <v>34238.209779999997</v>
      </c>
      <c r="M99" s="90">
        <v>32294.163199999999</v>
      </c>
      <c r="N99" s="90">
        <v>32748.122240000001</v>
      </c>
      <c r="O99" s="90">
        <v>32574.829140000002</v>
      </c>
      <c r="P99" s="90">
        <v>32072.8511</v>
      </c>
      <c r="Q99" s="90">
        <v>33451.447760000003</v>
      </c>
      <c r="R99" s="90"/>
      <c r="S99" s="90">
        <f t="shared" si="7"/>
        <v>357914.45374000003</v>
      </c>
      <c r="T99" s="90">
        <f t="shared" si="13"/>
        <v>55987.068259999563</v>
      </c>
      <c r="U99" s="91">
        <f t="shared" si="16"/>
        <v>0.86473335978696975</v>
      </c>
    </row>
    <row r="100" spans="1:21" s="92" customFormat="1" ht="15.45" customHeight="1" x14ac:dyDescent="0.3">
      <c r="A100" s="85" t="s">
        <v>110</v>
      </c>
      <c r="B100" s="88" t="s">
        <v>1</v>
      </c>
      <c r="C100" s="88" t="s">
        <v>63</v>
      </c>
      <c r="D100" s="87" t="s">
        <v>72</v>
      </c>
      <c r="E100" s="87" t="s">
        <v>73</v>
      </c>
      <c r="F100" s="89">
        <v>57631.063999999977</v>
      </c>
      <c r="G100" s="89">
        <v>1707.44</v>
      </c>
      <c r="H100" s="90">
        <v>2181.06</v>
      </c>
      <c r="I100" s="90">
        <v>2500.6559999999999</v>
      </c>
      <c r="J100" s="90">
        <v>3025.4630000000002</v>
      </c>
      <c r="K100" s="90">
        <v>5057.3260000000009</v>
      </c>
      <c r="L100" s="90">
        <v>8198.4080000000013</v>
      </c>
      <c r="M100" s="90">
        <v>10775.46</v>
      </c>
      <c r="N100" s="90">
        <v>6272.5750800000014</v>
      </c>
      <c r="O100" s="90">
        <v>7868.6500000000005</v>
      </c>
      <c r="P100" s="90">
        <v>5874.1920000000009</v>
      </c>
      <c r="Q100" s="90">
        <v>5395.0520000000006</v>
      </c>
      <c r="R100" s="90"/>
      <c r="S100" s="90">
        <f t="shared" si="7"/>
        <v>58856.282080000012</v>
      </c>
      <c r="T100" s="90">
        <f t="shared" si="13"/>
        <v>-1225.2180800000351</v>
      </c>
      <c r="U100" s="91">
        <f t="shared" si="16"/>
        <v>1.0212596817577415</v>
      </c>
    </row>
    <row r="101" spans="1:21" s="92" customFormat="1" ht="15.45" customHeight="1" x14ac:dyDescent="0.3">
      <c r="A101" s="85" t="s">
        <v>110</v>
      </c>
      <c r="B101" s="88" t="s">
        <v>1</v>
      </c>
      <c r="C101" s="88" t="s">
        <v>63</v>
      </c>
      <c r="D101" s="87" t="s">
        <v>74</v>
      </c>
      <c r="E101" s="87" t="s">
        <v>75</v>
      </c>
      <c r="F101" s="89">
        <v>64109.283999999992</v>
      </c>
      <c r="G101" s="89">
        <v>175.02600000000001</v>
      </c>
      <c r="H101" s="90">
        <v>810.77</v>
      </c>
      <c r="I101" s="90">
        <v>139.066</v>
      </c>
      <c r="J101" s="90">
        <v>1981.086</v>
      </c>
      <c r="K101" s="90">
        <v>11267.26</v>
      </c>
      <c r="L101" s="90">
        <v>875.13</v>
      </c>
      <c r="M101" s="90">
        <v>3776.9540000000011</v>
      </c>
      <c r="N101" s="90">
        <v>3843.1789600000002</v>
      </c>
      <c r="O101" s="90">
        <v>1176.8219999999999</v>
      </c>
      <c r="P101" s="90">
        <v>8503.8610999999983</v>
      </c>
      <c r="Q101" s="90">
        <v>2767.5653000000002</v>
      </c>
      <c r="R101" s="90"/>
      <c r="S101" s="90">
        <f t="shared" ref="S101:S165" si="18">SUM(G101:R101)</f>
        <v>35316.719360000003</v>
      </c>
      <c r="T101" s="90">
        <f t="shared" si="13"/>
        <v>28792.56463999999</v>
      </c>
      <c r="U101" s="91">
        <f t="shared" si="16"/>
        <v>0.5508830727231333</v>
      </c>
    </row>
    <row r="102" spans="1:21" s="92" customFormat="1" ht="15.45" customHeight="1" x14ac:dyDescent="0.3">
      <c r="A102" s="85" t="s">
        <v>110</v>
      </c>
      <c r="B102" s="88" t="s">
        <v>1</v>
      </c>
      <c r="C102" s="88" t="s">
        <v>63</v>
      </c>
      <c r="D102" s="87" t="s">
        <v>76</v>
      </c>
      <c r="E102" s="87" t="s">
        <v>21</v>
      </c>
      <c r="F102" s="89">
        <v>5779.4000000000333</v>
      </c>
      <c r="G102" s="89">
        <v>831.54456000000005</v>
      </c>
      <c r="H102" s="90">
        <v>199.67284000000009</v>
      </c>
      <c r="I102" s="90">
        <v>292.64965999999998</v>
      </c>
      <c r="J102" s="90">
        <v>106.90412000000001</v>
      </c>
      <c r="K102" s="90">
        <v>137.63754</v>
      </c>
      <c r="L102" s="90">
        <v>298.50042000000002</v>
      </c>
      <c r="M102" s="90">
        <v>24.914079999999998</v>
      </c>
      <c r="N102" s="90">
        <v>115.86188</v>
      </c>
      <c r="O102" s="90">
        <v>185.65729999999999</v>
      </c>
      <c r="P102" s="90">
        <v>540.43292000000019</v>
      </c>
      <c r="Q102" s="90">
        <v>517.91824000000008</v>
      </c>
      <c r="R102" s="90"/>
      <c r="S102" s="90">
        <f t="shared" si="18"/>
        <v>3251.6935600000002</v>
      </c>
      <c r="T102" s="90">
        <f t="shared" si="13"/>
        <v>2527.7064400000331</v>
      </c>
      <c r="U102" s="91">
        <f t="shared" si="16"/>
        <v>0.56263514551683247</v>
      </c>
    </row>
    <row r="103" spans="1:21" s="92" customFormat="1" ht="15.45" customHeight="1" x14ac:dyDescent="0.3">
      <c r="A103" s="85" t="s">
        <v>110</v>
      </c>
      <c r="B103" s="88" t="s">
        <v>1</v>
      </c>
      <c r="C103" s="88" t="s">
        <v>63</v>
      </c>
      <c r="D103" s="87" t="s">
        <v>77</v>
      </c>
      <c r="E103" s="87" t="s">
        <v>22</v>
      </c>
      <c r="F103" s="89">
        <v>250581.76504799831</v>
      </c>
      <c r="G103" s="89">
        <v>26761.78816</v>
      </c>
      <c r="H103" s="90">
        <v>28427.00450000001</v>
      </c>
      <c r="I103" s="90">
        <v>29860.07455999999</v>
      </c>
      <c r="J103" s="90">
        <v>29951.640439999988</v>
      </c>
      <c r="K103" s="90">
        <v>32185.42052</v>
      </c>
      <c r="L103" s="90">
        <v>33766.489780000004</v>
      </c>
      <c r="M103" s="90">
        <v>34066.009840000013</v>
      </c>
      <c r="N103" s="90">
        <v>31689.648539999998</v>
      </c>
      <c r="O103" s="90">
        <v>31744.096120000009</v>
      </c>
      <c r="P103" s="90">
        <v>31818.587979999978</v>
      </c>
      <c r="Q103" s="90">
        <v>32301.311079999981</v>
      </c>
      <c r="R103" s="90"/>
      <c r="S103" s="90">
        <f t="shared" si="18"/>
        <v>342572.07151999994</v>
      </c>
      <c r="T103" s="90">
        <f t="shared" si="13"/>
        <v>-91990.306472001626</v>
      </c>
      <c r="U103" s="91">
        <f t="shared" si="16"/>
        <v>1.3671069459279335</v>
      </c>
    </row>
    <row r="104" spans="1:21" s="92" customFormat="1" ht="15.45" customHeight="1" x14ac:dyDescent="0.3">
      <c r="A104" s="85" t="s">
        <v>110</v>
      </c>
      <c r="B104" s="88" t="s">
        <v>1</v>
      </c>
      <c r="C104" s="88" t="s">
        <v>63</v>
      </c>
      <c r="D104" s="87" t="s">
        <v>79</v>
      </c>
      <c r="E104" s="87" t="s">
        <v>22</v>
      </c>
      <c r="F104" s="89">
        <v>139589.59999999969</v>
      </c>
      <c r="G104" s="89">
        <v>10506.90624</v>
      </c>
      <c r="H104" s="90">
        <v>9601.1976600000016</v>
      </c>
      <c r="I104" s="90">
        <v>9548.1461199999994</v>
      </c>
      <c r="J104" s="90">
        <v>9086.5565599999973</v>
      </c>
      <c r="K104" s="90">
        <v>9856.6940000000013</v>
      </c>
      <c r="L104" s="90">
        <v>10590.569380000001</v>
      </c>
      <c r="M104" s="90">
        <v>5550.7227000000012</v>
      </c>
      <c r="N104" s="90">
        <v>5459.1581199999991</v>
      </c>
      <c r="O104" s="90">
        <v>11036.32546</v>
      </c>
      <c r="P104" s="90">
        <v>12229.349099999999</v>
      </c>
      <c r="Q104" s="90">
        <v>18191.559560000009</v>
      </c>
      <c r="R104" s="90"/>
      <c r="S104" s="90">
        <f t="shared" si="18"/>
        <v>111657.18490000001</v>
      </c>
      <c r="T104" s="90">
        <f t="shared" si="13"/>
        <v>27932.415099999678</v>
      </c>
      <c r="U104" s="91">
        <f t="shared" si="16"/>
        <v>0.79989615916945289</v>
      </c>
    </row>
    <row r="105" spans="1:21" s="92" customFormat="1" ht="15.45" customHeight="1" x14ac:dyDescent="0.3">
      <c r="A105" s="85" t="s">
        <v>110</v>
      </c>
      <c r="B105" s="88" t="s">
        <v>1</v>
      </c>
      <c r="C105" s="88" t="s">
        <v>63</v>
      </c>
      <c r="D105" s="87" t="s">
        <v>80</v>
      </c>
      <c r="E105" s="87" t="s">
        <v>23</v>
      </c>
      <c r="F105" s="89">
        <v>8453.0800000000127</v>
      </c>
      <c r="G105" s="89">
        <v>647.93162000000018</v>
      </c>
      <c r="H105" s="90">
        <v>288.20389999999998</v>
      </c>
      <c r="I105" s="90">
        <v>98.119959999999935</v>
      </c>
      <c r="J105" s="90">
        <v>396.22773999999998</v>
      </c>
      <c r="K105" s="90">
        <v>1418.6412199999991</v>
      </c>
      <c r="L105" s="90">
        <v>1216.08536</v>
      </c>
      <c r="M105" s="90">
        <v>2077.6206199999988</v>
      </c>
      <c r="N105" s="90">
        <v>1237.67066</v>
      </c>
      <c r="O105" s="90">
        <v>1466.4419800000001</v>
      </c>
      <c r="P105" s="90">
        <v>1553.83098</v>
      </c>
      <c r="Q105" s="90">
        <v>752.44502000000023</v>
      </c>
      <c r="R105" s="90"/>
      <c r="S105" s="90">
        <f t="shared" si="18"/>
        <v>11153.219059999999</v>
      </c>
      <c r="T105" s="90">
        <f t="shared" si="13"/>
        <v>-2700.1390599999868</v>
      </c>
      <c r="U105" s="91">
        <f t="shared" si="16"/>
        <v>1.3194266539533499</v>
      </c>
    </row>
    <row r="106" spans="1:21" s="92" customFormat="1" ht="15.45" customHeight="1" x14ac:dyDescent="0.3">
      <c r="A106" s="85" t="s">
        <v>110</v>
      </c>
      <c r="B106" s="88" t="s">
        <v>1</v>
      </c>
      <c r="C106" s="88" t="s">
        <v>63</v>
      </c>
      <c r="D106" s="87" t="s">
        <v>81</v>
      </c>
      <c r="E106" s="87" t="s">
        <v>82</v>
      </c>
      <c r="F106" s="89">
        <v>4501.2</v>
      </c>
      <c r="G106" s="89">
        <v>324.11606</v>
      </c>
      <c r="H106" s="90">
        <v>538.80377999999985</v>
      </c>
      <c r="I106" s="90">
        <v>574.77235999999994</v>
      </c>
      <c r="J106" s="90">
        <v>494.95963999999998</v>
      </c>
      <c r="K106" s="90">
        <v>285.33498000000009</v>
      </c>
      <c r="L106" s="90">
        <v>1115.3679199999999</v>
      </c>
      <c r="M106" s="90">
        <v>286.66239999999999</v>
      </c>
      <c r="N106" s="90">
        <v>2.17</v>
      </c>
      <c r="O106" s="90">
        <v>689.74441999999999</v>
      </c>
      <c r="P106" s="90">
        <v>1294.87844</v>
      </c>
      <c r="Q106" s="90">
        <v>453.93610000000012</v>
      </c>
      <c r="R106" s="90"/>
      <c r="S106" s="90">
        <f t="shared" si="18"/>
        <v>6060.7460999999994</v>
      </c>
      <c r="T106" s="90">
        <f t="shared" si="13"/>
        <v>-1559.5460999999996</v>
      </c>
      <c r="U106" s="91">
        <f t="shared" si="16"/>
        <v>1.3464734070914421</v>
      </c>
    </row>
    <row r="107" spans="1:21" s="92" customFormat="1" ht="15.45" customHeight="1" x14ac:dyDescent="0.3">
      <c r="A107" s="85" t="s">
        <v>110</v>
      </c>
      <c r="B107" s="88" t="s">
        <v>1</v>
      </c>
      <c r="C107" s="88" t="s">
        <v>63</v>
      </c>
      <c r="D107" s="87" t="s">
        <v>83</v>
      </c>
      <c r="E107" s="87" t="s">
        <v>24</v>
      </c>
      <c r="F107" s="89">
        <v>199511.59799999979</v>
      </c>
      <c r="G107" s="89">
        <v>21714.764679999949</v>
      </c>
      <c r="H107" s="90">
        <v>19254.605299999988</v>
      </c>
      <c r="I107" s="90">
        <v>19515.201839999991</v>
      </c>
      <c r="J107" s="90">
        <v>11354.594359999999</v>
      </c>
      <c r="K107" s="90">
        <v>13177.04041999999</v>
      </c>
      <c r="L107" s="90">
        <v>15859.932319999991</v>
      </c>
      <c r="M107" s="90">
        <v>12836.93446</v>
      </c>
      <c r="N107" s="90">
        <v>15606.369059999961</v>
      </c>
      <c r="O107" s="90">
        <v>17955.31035999997</v>
      </c>
      <c r="P107" s="90">
        <v>17457.59172</v>
      </c>
      <c r="Q107" s="90">
        <v>19665.01057999998</v>
      </c>
      <c r="R107" s="90"/>
      <c r="S107" s="90">
        <f t="shared" si="18"/>
        <v>184397.35509999981</v>
      </c>
      <c r="T107" s="90">
        <f t="shared" si="13"/>
        <v>15114.242899999983</v>
      </c>
      <c r="U107" s="91">
        <f t="shared" si="16"/>
        <v>0.92424378807291196</v>
      </c>
    </row>
    <row r="108" spans="1:21" s="92" customFormat="1" ht="15.45" customHeight="1" x14ac:dyDescent="0.3">
      <c r="A108" s="85" t="s">
        <v>110</v>
      </c>
      <c r="B108" s="88" t="s">
        <v>1</v>
      </c>
      <c r="C108" s="88" t="s">
        <v>63</v>
      </c>
      <c r="D108" s="87" t="s">
        <v>84</v>
      </c>
      <c r="E108" s="87" t="s">
        <v>85</v>
      </c>
      <c r="F108" s="89">
        <v>240487.37999999971</v>
      </c>
      <c r="G108" s="89">
        <v>14049.08830000001</v>
      </c>
      <c r="H108" s="90">
        <v>18261.79668000001</v>
      </c>
      <c r="I108" s="90">
        <v>20542.257340000011</v>
      </c>
      <c r="J108" s="90">
        <v>25921.282119999989</v>
      </c>
      <c r="K108" s="90">
        <v>25001.33847999998</v>
      </c>
      <c r="L108" s="90">
        <v>19305.113020000019</v>
      </c>
      <c r="M108" s="90">
        <v>13056.6445</v>
      </c>
      <c r="N108" s="90">
        <v>14505.67319999999</v>
      </c>
      <c r="O108" s="90">
        <v>17666.996699999989</v>
      </c>
      <c r="P108" s="90">
        <v>18350.539679999991</v>
      </c>
      <c r="Q108" s="90">
        <v>16507.679080000009</v>
      </c>
      <c r="R108" s="90"/>
      <c r="S108" s="90">
        <f t="shared" si="18"/>
        <v>203168.40909999999</v>
      </c>
      <c r="T108" s="90">
        <f t="shared" si="13"/>
        <v>37318.970899999724</v>
      </c>
      <c r="U108" s="91">
        <f t="shared" si="16"/>
        <v>0.84481942087772022</v>
      </c>
    </row>
    <row r="109" spans="1:21" s="92" customFormat="1" ht="15.45" customHeight="1" x14ac:dyDescent="0.3">
      <c r="A109" s="85" t="s">
        <v>110</v>
      </c>
      <c r="B109" s="88" t="s">
        <v>1</v>
      </c>
      <c r="C109" s="88" t="s">
        <v>63</v>
      </c>
      <c r="D109" s="87" t="s">
        <v>86</v>
      </c>
      <c r="E109" s="87" t="s">
        <v>25</v>
      </c>
      <c r="F109" s="89">
        <v>56977.999999999978</v>
      </c>
      <c r="G109" s="89">
        <v>1178.4575600000001</v>
      </c>
      <c r="H109" s="90">
        <v>1839.2913799999999</v>
      </c>
      <c r="I109" s="90">
        <v>3920.2228</v>
      </c>
      <c r="J109" s="90">
        <v>3887.61328</v>
      </c>
      <c r="K109" s="90">
        <v>9052.6789000000008</v>
      </c>
      <c r="L109" s="90">
        <v>2247.44544</v>
      </c>
      <c r="M109" s="90">
        <v>5208.7278799999976</v>
      </c>
      <c r="N109" s="90">
        <v>13733.50344</v>
      </c>
      <c r="O109" s="90">
        <v>4715.2643000000016</v>
      </c>
      <c r="P109" s="90">
        <v>2454.2339999999999</v>
      </c>
      <c r="Q109" s="90">
        <v>4204.0234599999994</v>
      </c>
      <c r="R109" s="90"/>
      <c r="S109" s="90">
        <f t="shared" si="18"/>
        <v>52441.462439999996</v>
      </c>
      <c r="T109" s="90">
        <f t="shared" si="13"/>
        <v>4536.5375599999825</v>
      </c>
      <c r="U109" s="91">
        <f t="shared" si="16"/>
        <v>0.92038089157218606</v>
      </c>
    </row>
    <row r="110" spans="1:21" s="92" customFormat="1" ht="15.45" customHeight="1" x14ac:dyDescent="0.3">
      <c r="A110" s="85" t="s">
        <v>110</v>
      </c>
      <c r="B110" s="88" t="s">
        <v>1</v>
      </c>
      <c r="C110" s="88" t="s">
        <v>63</v>
      </c>
      <c r="D110" s="87" t="s">
        <v>87</v>
      </c>
      <c r="E110" s="87" t="s">
        <v>26</v>
      </c>
      <c r="F110" s="89">
        <v>71442.313999999751</v>
      </c>
      <c r="G110" s="89">
        <v>2972.91626</v>
      </c>
      <c r="H110" s="90">
        <v>7499.7732999999998</v>
      </c>
      <c r="I110" s="90">
        <v>4599.7937999999986</v>
      </c>
      <c r="J110" s="90">
        <v>2582.8633599999998</v>
      </c>
      <c r="K110" s="90">
        <v>3223.6839600000012</v>
      </c>
      <c r="L110" s="90">
        <v>5778.0189600000003</v>
      </c>
      <c r="M110" s="90">
        <v>4376.5679800000007</v>
      </c>
      <c r="N110" s="90">
        <v>2337.1926600000002</v>
      </c>
      <c r="O110" s="90">
        <v>4585.3489399999999</v>
      </c>
      <c r="P110" s="90">
        <v>5245.5018399999999</v>
      </c>
      <c r="Q110" s="90">
        <v>20459.0448</v>
      </c>
      <c r="R110" s="90"/>
      <c r="S110" s="90">
        <f t="shared" si="18"/>
        <v>63660.705860000002</v>
      </c>
      <c r="T110" s="90">
        <f t="shared" si="13"/>
        <v>7781.6081399997493</v>
      </c>
      <c r="U110" s="91">
        <f t="shared" si="16"/>
        <v>0.89107844211205456</v>
      </c>
    </row>
    <row r="111" spans="1:21" s="92" customFormat="1" ht="15.45" customHeight="1" x14ac:dyDescent="0.3">
      <c r="A111" s="85" t="s">
        <v>110</v>
      </c>
      <c r="B111" s="88" t="s">
        <v>1</v>
      </c>
      <c r="C111" s="88" t="s">
        <v>63</v>
      </c>
      <c r="D111" s="87" t="s">
        <v>88</v>
      </c>
      <c r="E111" s="87" t="s">
        <v>27</v>
      </c>
      <c r="F111" s="89">
        <v>485534.13999999902</v>
      </c>
      <c r="G111" s="89">
        <v>33154.248240000001</v>
      </c>
      <c r="H111" s="90">
        <v>19969.569479999991</v>
      </c>
      <c r="I111" s="90">
        <v>47219.971140000001</v>
      </c>
      <c r="J111" s="90">
        <v>27777.620719999999</v>
      </c>
      <c r="K111" s="90">
        <v>21414.307860000001</v>
      </c>
      <c r="L111" s="90">
        <v>27085.275920000011</v>
      </c>
      <c r="M111" s="90">
        <v>77641.26694000006</v>
      </c>
      <c r="N111" s="90">
        <v>32339.739600000001</v>
      </c>
      <c r="O111" s="90">
        <v>33932.688320000001</v>
      </c>
      <c r="P111" s="90">
        <v>32295.810079999999</v>
      </c>
      <c r="Q111" s="90">
        <v>26674.597399999991</v>
      </c>
      <c r="R111" s="90"/>
      <c r="S111" s="90">
        <f t="shared" si="18"/>
        <v>379505.09570000006</v>
      </c>
      <c r="T111" s="90">
        <f t="shared" si="13"/>
        <v>106029.04429999896</v>
      </c>
      <c r="U111" s="91">
        <f t="shared" si="16"/>
        <v>0.78162391567357303</v>
      </c>
    </row>
    <row r="112" spans="1:21" s="92" customFormat="1" ht="15.45" customHeight="1" x14ac:dyDescent="0.3">
      <c r="A112" s="85" t="s">
        <v>110</v>
      </c>
      <c r="B112" s="88" t="s">
        <v>1</v>
      </c>
      <c r="C112" s="88" t="s">
        <v>63</v>
      </c>
      <c r="D112" s="87" t="s">
        <v>89</v>
      </c>
      <c r="E112" s="87" t="s">
        <v>28</v>
      </c>
      <c r="F112" s="89">
        <v>16235.73999999998</v>
      </c>
      <c r="G112" s="89">
        <v>669.08140000000003</v>
      </c>
      <c r="H112" s="90">
        <v>517.83789999999999</v>
      </c>
      <c r="I112" s="90">
        <v>506.91203999999999</v>
      </c>
      <c r="J112" s="90">
        <v>506.22293999999999</v>
      </c>
      <c r="K112" s="90">
        <v>2105.2507799999998</v>
      </c>
      <c r="L112" s="90">
        <v>989.30844000000002</v>
      </c>
      <c r="M112" s="90">
        <v>672.09026000000006</v>
      </c>
      <c r="N112" s="90">
        <v>1114.34474</v>
      </c>
      <c r="O112" s="90">
        <v>1250.85456</v>
      </c>
      <c r="P112" s="90">
        <v>3280.6895399999999</v>
      </c>
      <c r="Q112" s="90">
        <v>16328.39042</v>
      </c>
      <c r="R112" s="90"/>
      <c r="S112" s="90">
        <f t="shared" si="18"/>
        <v>27940.98302</v>
      </c>
      <c r="T112" s="90">
        <f t="shared" si="13"/>
        <v>-11705.24302000002</v>
      </c>
      <c r="U112" s="91">
        <f t="shared" si="16"/>
        <v>1.7209553134011775</v>
      </c>
    </row>
    <row r="113" spans="1:21" s="92" customFormat="1" ht="15.45" customHeight="1" x14ac:dyDescent="0.3">
      <c r="A113" s="85" t="s">
        <v>110</v>
      </c>
      <c r="B113" s="88" t="s">
        <v>1</v>
      </c>
      <c r="C113" s="88" t="s">
        <v>63</v>
      </c>
      <c r="D113" s="87" t="s">
        <v>90</v>
      </c>
      <c r="E113" s="87" t="s">
        <v>29</v>
      </c>
      <c r="F113" s="89">
        <v>349643.38000000082</v>
      </c>
      <c r="G113" s="89">
        <v>17134.07674</v>
      </c>
      <c r="H113" s="90">
        <v>13497.49264</v>
      </c>
      <c r="I113" s="90">
        <v>18432.434539999998</v>
      </c>
      <c r="J113" s="90">
        <v>22697.80832</v>
      </c>
      <c r="K113" s="90">
        <v>29155.288799999991</v>
      </c>
      <c r="L113" s="90">
        <v>30617.663420000001</v>
      </c>
      <c r="M113" s="90">
        <v>72701.977540000022</v>
      </c>
      <c r="N113" s="90">
        <v>45253.747819999997</v>
      </c>
      <c r="O113" s="90">
        <v>25910.806519999998</v>
      </c>
      <c r="P113" s="90">
        <v>27531.92616000001</v>
      </c>
      <c r="Q113" s="90">
        <v>25120.187600000001</v>
      </c>
      <c r="R113" s="90"/>
      <c r="S113" s="90">
        <f t="shared" si="18"/>
        <v>328053.41010000004</v>
      </c>
      <c r="T113" s="90">
        <f t="shared" si="13"/>
        <v>21589.969900000782</v>
      </c>
      <c r="U113" s="91">
        <f t="shared" si="16"/>
        <v>0.9382514552399055</v>
      </c>
    </row>
    <row r="114" spans="1:21" s="92" customFormat="1" ht="15.45" customHeight="1" x14ac:dyDescent="0.3">
      <c r="A114" s="85" t="s">
        <v>110</v>
      </c>
      <c r="B114" s="88" t="s">
        <v>1</v>
      </c>
      <c r="C114" s="88" t="s">
        <v>63</v>
      </c>
      <c r="D114" s="87" t="s">
        <v>91</v>
      </c>
      <c r="E114" s="87" t="s">
        <v>30</v>
      </c>
      <c r="F114" s="89">
        <v>11780</v>
      </c>
      <c r="G114" s="89">
        <v>1225.7319399999999</v>
      </c>
      <c r="H114" s="90">
        <v>767.65981999999997</v>
      </c>
      <c r="I114" s="90">
        <v>133.60256000000001</v>
      </c>
      <c r="J114" s="90">
        <v>94.852560000000011</v>
      </c>
      <c r="K114" s="90">
        <v>277.67568</v>
      </c>
      <c r="L114" s="90">
        <v>5746.8804400000008</v>
      </c>
      <c r="M114" s="90">
        <v>221.09943999999999</v>
      </c>
      <c r="N114" s="90">
        <v>30.78424</v>
      </c>
      <c r="O114" s="90">
        <v>0</v>
      </c>
      <c r="P114" s="90">
        <v>18.29</v>
      </c>
      <c r="Q114" s="90">
        <v>1789.4966999999999</v>
      </c>
      <c r="R114" s="90"/>
      <c r="S114" s="90">
        <f t="shared" si="18"/>
        <v>10306.073380000002</v>
      </c>
      <c r="T114" s="90">
        <f t="shared" si="13"/>
        <v>1473.9266199999984</v>
      </c>
      <c r="U114" s="91">
        <f t="shared" si="16"/>
        <v>0.87487889473684222</v>
      </c>
    </row>
    <row r="115" spans="1:21" s="92" customFormat="1" ht="15.45" customHeight="1" x14ac:dyDescent="0.3">
      <c r="A115" s="85" t="s">
        <v>110</v>
      </c>
      <c r="B115" s="88" t="s">
        <v>1</v>
      </c>
      <c r="C115" s="88" t="s">
        <v>63</v>
      </c>
      <c r="D115" s="87" t="s">
        <v>92</v>
      </c>
      <c r="E115" s="87" t="s">
        <v>31</v>
      </c>
      <c r="F115" s="89">
        <v>5952</v>
      </c>
      <c r="G115" s="89">
        <v>26.908000000000001</v>
      </c>
      <c r="H115" s="90">
        <v>53.344799999999992</v>
      </c>
      <c r="I115" s="90">
        <v>28.8889</v>
      </c>
      <c r="J115" s="90">
        <v>47.607939999999999</v>
      </c>
      <c r="K115" s="90">
        <v>126.30329999999999</v>
      </c>
      <c r="L115" s="90">
        <v>75.217159999999993</v>
      </c>
      <c r="M115" s="90">
        <v>1.5977399999999999</v>
      </c>
      <c r="N115" s="90">
        <v>412.76562000000013</v>
      </c>
      <c r="O115" s="90">
        <v>138.93518</v>
      </c>
      <c r="P115" s="90">
        <v>1901.9182000000001</v>
      </c>
      <c r="Q115" s="90">
        <v>1393.0060800000001</v>
      </c>
      <c r="R115" s="90"/>
      <c r="S115" s="90">
        <f t="shared" si="18"/>
        <v>4206.4929200000006</v>
      </c>
      <c r="T115" s="90">
        <f t="shared" si="13"/>
        <v>1745.5070799999994</v>
      </c>
      <c r="U115" s="91">
        <f t="shared" si="16"/>
        <v>0.70673604166666681</v>
      </c>
    </row>
    <row r="116" spans="1:21" s="92" customFormat="1" ht="15.45" customHeight="1" x14ac:dyDescent="0.3">
      <c r="A116" s="85" t="s">
        <v>110</v>
      </c>
      <c r="B116" s="88" t="s">
        <v>1</v>
      </c>
      <c r="C116" s="88" t="s">
        <v>63</v>
      </c>
      <c r="D116" s="87" t="s">
        <v>93</v>
      </c>
      <c r="E116" s="87" t="s">
        <v>94</v>
      </c>
      <c r="F116" s="89">
        <v>198372.3000000006</v>
      </c>
      <c r="G116" s="89">
        <v>3666.3237600000002</v>
      </c>
      <c r="H116" s="90">
        <v>6464.6207800000011</v>
      </c>
      <c r="I116" s="90">
        <v>18960.94797999999</v>
      </c>
      <c r="J116" s="90">
        <v>5840.0546799999984</v>
      </c>
      <c r="K116" s="90">
        <v>15946.587100000001</v>
      </c>
      <c r="L116" s="90">
        <v>29079.383279999998</v>
      </c>
      <c r="M116" s="90">
        <v>6642.1016199999985</v>
      </c>
      <c r="N116" s="90">
        <v>600.64473999999996</v>
      </c>
      <c r="O116" s="90">
        <v>48180.250999999989</v>
      </c>
      <c r="P116" s="90">
        <v>3883.7068599999998</v>
      </c>
      <c r="Q116" s="90">
        <v>2754.12464</v>
      </c>
      <c r="R116" s="90"/>
      <c r="S116" s="90">
        <f t="shared" si="18"/>
        <v>142018.74643999999</v>
      </c>
      <c r="T116" s="90">
        <f t="shared" si="13"/>
        <v>56353.553560000611</v>
      </c>
      <c r="U116" s="91">
        <f t="shared" si="16"/>
        <v>0.71592024914768626</v>
      </c>
    </row>
    <row r="117" spans="1:21" s="92" customFormat="1" ht="15.45" customHeight="1" x14ac:dyDescent="0.3">
      <c r="A117" s="85" t="s">
        <v>110</v>
      </c>
      <c r="B117" s="88" t="s">
        <v>1</v>
      </c>
      <c r="C117" s="88" t="s">
        <v>63</v>
      </c>
      <c r="D117" s="87" t="s">
        <v>95</v>
      </c>
      <c r="E117" s="87" t="s">
        <v>32</v>
      </c>
      <c r="F117" s="89">
        <v>2252.4600000000019</v>
      </c>
      <c r="G117" s="89">
        <v>81.428820000000002</v>
      </c>
      <c r="H117" s="90">
        <v>361.80372000000011</v>
      </c>
      <c r="I117" s="90">
        <v>30.014199999999999</v>
      </c>
      <c r="J117" s="90">
        <v>41.7849</v>
      </c>
      <c r="K117" s="90">
        <v>39.369999999999997</v>
      </c>
      <c r="L117" s="90">
        <v>95.591600000000014</v>
      </c>
      <c r="M117" s="90">
        <v>420.03962000000001</v>
      </c>
      <c r="N117" s="90">
        <v>26.340700000000009</v>
      </c>
      <c r="O117" s="90">
        <v>272.0068</v>
      </c>
      <c r="P117" s="90">
        <v>128.37038000000001</v>
      </c>
      <c r="Q117" s="90">
        <v>165.75700000000001</v>
      </c>
      <c r="R117" s="90"/>
      <c r="S117" s="90">
        <f t="shared" si="18"/>
        <v>1662.5077400000002</v>
      </c>
      <c r="T117" s="90">
        <f t="shared" si="13"/>
        <v>589.95226000000162</v>
      </c>
      <c r="U117" s="91">
        <f t="shared" si="16"/>
        <v>0.73808535556680199</v>
      </c>
    </row>
    <row r="118" spans="1:21" s="92" customFormat="1" ht="15.45" customHeight="1" x14ac:dyDescent="0.3">
      <c r="A118" s="85" t="s">
        <v>110</v>
      </c>
      <c r="B118" s="88" t="s">
        <v>1</v>
      </c>
      <c r="C118" s="88" t="s">
        <v>63</v>
      </c>
      <c r="D118" s="87" t="s">
        <v>96</v>
      </c>
      <c r="E118" s="87" t="s">
        <v>33</v>
      </c>
      <c r="F118" s="89">
        <v>148709.87600000019</v>
      </c>
      <c r="G118" s="89">
        <v>8875.9307000000008</v>
      </c>
      <c r="H118" s="90">
        <v>8386.8825800000031</v>
      </c>
      <c r="I118" s="90">
        <v>8475.8256600000077</v>
      </c>
      <c r="J118" s="90">
        <v>9204.6455399999959</v>
      </c>
      <c r="K118" s="90">
        <v>7384.8967800000109</v>
      </c>
      <c r="L118" s="90">
        <v>10408.248600000001</v>
      </c>
      <c r="M118" s="90">
        <v>19148.84457999999</v>
      </c>
      <c r="N118" s="90">
        <v>8832.3635200000026</v>
      </c>
      <c r="O118" s="90">
        <v>8108.2971600000083</v>
      </c>
      <c r="P118" s="90">
        <v>10225.445700000009</v>
      </c>
      <c r="Q118" s="90">
        <v>6211.276380000003</v>
      </c>
      <c r="R118" s="90"/>
      <c r="S118" s="90">
        <f t="shared" si="18"/>
        <v>105262.65720000002</v>
      </c>
      <c r="T118" s="90">
        <f t="shared" si="13"/>
        <v>43447.218800000177</v>
      </c>
      <c r="U118" s="91">
        <f t="shared" si="16"/>
        <v>0.7078390489680717</v>
      </c>
    </row>
    <row r="119" spans="1:21" s="92" customFormat="1" ht="15.45" customHeight="1" x14ac:dyDescent="0.3">
      <c r="A119" s="85" t="s">
        <v>110</v>
      </c>
      <c r="B119" s="88" t="s">
        <v>1</v>
      </c>
      <c r="C119" s="88" t="s">
        <v>63</v>
      </c>
      <c r="D119" s="87" t="s">
        <v>97</v>
      </c>
      <c r="E119" s="87" t="s">
        <v>98</v>
      </c>
      <c r="F119" s="89">
        <v>4418.7400000000298</v>
      </c>
      <c r="G119" s="89">
        <v>189.28041999999999</v>
      </c>
      <c r="H119" s="90">
        <v>37.394060000000003</v>
      </c>
      <c r="I119" s="90">
        <v>120.54634</v>
      </c>
      <c r="J119" s="90">
        <v>1231.1885600000001</v>
      </c>
      <c r="K119" s="90">
        <v>96.587800000000016</v>
      </c>
      <c r="L119" s="90">
        <v>234.75989999999999</v>
      </c>
      <c r="M119" s="90">
        <v>59.240340000000003</v>
      </c>
      <c r="N119" s="90">
        <v>28.327180000000009</v>
      </c>
      <c r="O119" s="90">
        <v>141.17679999999999</v>
      </c>
      <c r="P119" s="90">
        <v>1170.0695800000001</v>
      </c>
      <c r="Q119" s="90">
        <v>325.94128000000001</v>
      </c>
      <c r="R119" s="90"/>
      <c r="S119" s="90">
        <f t="shared" si="18"/>
        <v>3634.5122600000004</v>
      </c>
      <c r="T119" s="90">
        <f t="shared" si="13"/>
        <v>784.22774000002937</v>
      </c>
      <c r="U119" s="91">
        <f t="shared" si="16"/>
        <v>0.8225223163164106</v>
      </c>
    </row>
    <row r="120" spans="1:21" s="97" customFormat="1" ht="15.45" customHeight="1" x14ac:dyDescent="0.3">
      <c r="A120" s="78" t="s">
        <v>111</v>
      </c>
      <c r="B120" s="79" t="s">
        <v>62</v>
      </c>
      <c r="C120" s="94"/>
      <c r="D120" s="79"/>
      <c r="E120" s="94"/>
      <c r="F120" s="81">
        <f>SUM(F121:F147)</f>
        <v>1029791.1695409704</v>
      </c>
      <c r="G120" s="81">
        <f>SUM(G121:G147)</f>
        <v>62943.934439999975</v>
      </c>
      <c r="H120" s="81">
        <f t="shared" ref="H120:R120" si="19">SUM(H121:H147)</f>
        <v>66527.712939999998</v>
      </c>
      <c r="I120" s="81">
        <f t="shared" si="19"/>
        <v>83075.557702356688</v>
      </c>
      <c r="J120" s="81">
        <f t="shared" si="19"/>
        <v>80109.765740000032</v>
      </c>
      <c r="K120" s="81">
        <f t="shared" si="19"/>
        <v>90182.857677039283</v>
      </c>
      <c r="L120" s="81">
        <f t="shared" si="19"/>
        <v>84889.057602495857</v>
      </c>
      <c r="M120" s="81">
        <f t="shared" si="19"/>
        <v>77145.972992992567</v>
      </c>
      <c r="N120" s="81">
        <f t="shared" si="19"/>
        <v>80652.815354950886</v>
      </c>
      <c r="O120" s="81">
        <f t="shared" si="19"/>
        <v>98332.857268341759</v>
      </c>
      <c r="P120" s="81">
        <f t="shared" si="19"/>
        <v>92215.939495065453</v>
      </c>
      <c r="Q120" s="81">
        <f t="shared" si="19"/>
        <v>97655.061535585235</v>
      </c>
      <c r="R120" s="81">
        <f t="shared" si="19"/>
        <v>0</v>
      </c>
      <c r="S120" s="74">
        <f t="shared" si="18"/>
        <v>913731.53274882771</v>
      </c>
      <c r="T120" s="74">
        <f t="shared" si="13"/>
        <v>116059.63679214264</v>
      </c>
      <c r="U120" s="76">
        <f t="shared" si="16"/>
        <v>0.88729789084919397</v>
      </c>
    </row>
    <row r="121" spans="1:21" s="92" customFormat="1" ht="15.45" customHeight="1" x14ac:dyDescent="0.3">
      <c r="A121" s="85" t="s">
        <v>111</v>
      </c>
      <c r="B121" s="86" t="s">
        <v>0</v>
      </c>
      <c r="C121" s="88" t="s">
        <v>63</v>
      </c>
      <c r="D121" s="87" t="s">
        <v>64</v>
      </c>
      <c r="E121" s="86" t="s">
        <v>19</v>
      </c>
      <c r="F121" s="89">
        <v>31473.494999999981</v>
      </c>
      <c r="G121" s="89">
        <v>0</v>
      </c>
      <c r="H121" s="90">
        <v>0</v>
      </c>
      <c r="I121" s="90">
        <v>643.37004000000002</v>
      </c>
      <c r="J121" s="90">
        <v>8698.9059000000052</v>
      </c>
      <c r="K121" s="90">
        <v>0</v>
      </c>
      <c r="L121" s="90">
        <v>3014.42499</v>
      </c>
      <c r="M121" s="90">
        <v>0</v>
      </c>
      <c r="N121" s="90">
        <v>512.32959000000005</v>
      </c>
      <c r="O121" s="90">
        <v>4119.9189299999998</v>
      </c>
      <c r="P121" s="90">
        <v>4615.4070000000002</v>
      </c>
      <c r="Q121" s="90">
        <v>0</v>
      </c>
      <c r="R121" s="90"/>
      <c r="S121" s="90">
        <f t="shared" si="18"/>
        <v>21604.356450000003</v>
      </c>
      <c r="T121" s="90">
        <f t="shared" si="13"/>
        <v>9869.1385499999778</v>
      </c>
      <c r="U121" s="91">
        <f t="shared" si="16"/>
        <v>0.68643016766965392</v>
      </c>
    </row>
    <row r="122" spans="1:21" s="92" customFormat="1" ht="15.45" customHeight="1" x14ac:dyDescent="0.3">
      <c r="A122" s="85" t="s">
        <v>111</v>
      </c>
      <c r="B122" s="86" t="s">
        <v>0</v>
      </c>
      <c r="C122" s="88" t="s">
        <v>63</v>
      </c>
      <c r="D122" s="87" t="s">
        <v>65</v>
      </c>
      <c r="E122" s="87" t="s">
        <v>20</v>
      </c>
      <c r="F122" s="89">
        <v>2700</v>
      </c>
      <c r="G122" s="89">
        <v>0</v>
      </c>
      <c r="H122" s="90">
        <v>0</v>
      </c>
      <c r="I122" s="90">
        <v>0</v>
      </c>
      <c r="J122" s="90">
        <v>0</v>
      </c>
      <c r="K122" s="90">
        <v>1230.17724</v>
      </c>
      <c r="L122" s="90">
        <v>0</v>
      </c>
      <c r="M122" s="90">
        <v>1308.50856</v>
      </c>
      <c r="N122" s="90">
        <v>0</v>
      </c>
      <c r="O122" s="90">
        <v>0</v>
      </c>
      <c r="P122" s="90">
        <v>0</v>
      </c>
      <c r="Q122" s="90">
        <v>0</v>
      </c>
      <c r="R122" s="90"/>
      <c r="S122" s="90">
        <f t="shared" si="18"/>
        <v>2538.6858000000002</v>
      </c>
      <c r="T122" s="90">
        <f t="shared" si="13"/>
        <v>161.3141999999998</v>
      </c>
      <c r="U122" s="91">
        <f t="shared" si="16"/>
        <v>0.94025400000000003</v>
      </c>
    </row>
    <row r="123" spans="1:21" s="92" customFormat="1" ht="15.45" customHeight="1" x14ac:dyDescent="0.3">
      <c r="A123" s="85" t="s">
        <v>111</v>
      </c>
      <c r="B123" s="86" t="s">
        <v>0</v>
      </c>
      <c r="C123" s="88" t="s">
        <v>63</v>
      </c>
      <c r="D123" s="87">
        <v>1551</v>
      </c>
      <c r="E123" s="87" t="s">
        <v>66</v>
      </c>
      <c r="F123" s="89">
        <v>57349.95463297001</v>
      </c>
      <c r="G123" s="89">
        <v>0</v>
      </c>
      <c r="H123" s="90">
        <v>0</v>
      </c>
      <c r="I123" s="90">
        <v>5091.9282323566731</v>
      </c>
      <c r="J123" s="90">
        <v>0</v>
      </c>
      <c r="K123" s="90">
        <v>3763.9578870392729</v>
      </c>
      <c r="L123" s="90">
        <v>1995.746042495862</v>
      </c>
      <c r="M123" s="90">
        <v>2400.3595229925531</v>
      </c>
      <c r="N123" s="90">
        <v>5582.3076149508643</v>
      </c>
      <c r="O123" s="90">
        <v>7227.7914883417716</v>
      </c>
      <c r="P123" s="90">
        <v>4534.2879750654629</v>
      </c>
      <c r="Q123" s="90">
        <v>3536.4139055852188</v>
      </c>
      <c r="R123" s="90"/>
      <c r="S123" s="90">
        <f t="shared" si="18"/>
        <v>34132.792668827678</v>
      </c>
      <c r="T123" s="90">
        <f t="shared" si="13"/>
        <v>23217.161964142331</v>
      </c>
      <c r="U123" s="91">
        <f t="shared" si="16"/>
        <v>0.59516686433793653</v>
      </c>
    </row>
    <row r="124" spans="1:21" s="92" customFormat="1" ht="15.45" customHeight="1" x14ac:dyDescent="0.3">
      <c r="A124" s="85" t="s">
        <v>111</v>
      </c>
      <c r="B124" s="86" t="s">
        <v>0</v>
      </c>
      <c r="C124" s="88" t="s">
        <v>63</v>
      </c>
      <c r="D124" s="87">
        <v>1560</v>
      </c>
      <c r="E124" s="87" t="s">
        <v>38</v>
      </c>
      <c r="F124" s="89"/>
      <c r="G124" s="89">
        <v>346.73831999999999</v>
      </c>
      <c r="H124" s="90">
        <v>0</v>
      </c>
      <c r="I124" s="90">
        <v>0</v>
      </c>
      <c r="J124" s="90">
        <v>770.79600000000005</v>
      </c>
      <c r="K124" s="90">
        <v>166.11642000000001</v>
      </c>
      <c r="L124" s="90">
        <v>1281.9837600000001</v>
      </c>
      <c r="M124" s="90">
        <v>858.58109999999999</v>
      </c>
      <c r="N124" s="90">
        <v>656.16480000000001</v>
      </c>
      <c r="O124" s="90">
        <v>901.87424999999996</v>
      </c>
      <c r="P124" s="90">
        <v>573.8148000000001</v>
      </c>
      <c r="Q124" s="90">
        <v>664.81155000000001</v>
      </c>
      <c r="R124" s="90"/>
      <c r="S124" s="90">
        <f t="shared" si="18"/>
        <v>6220.8810000000003</v>
      </c>
      <c r="T124" s="90">
        <f t="shared" si="13"/>
        <v>-6220.8810000000003</v>
      </c>
      <c r="U124" s="91"/>
    </row>
    <row r="125" spans="1:21" s="92" customFormat="1" ht="15.45" customHeight="1" x14ac:dyDescent="0.3">
      <c r="A125" s="85" t="s">
        <v>111</v>
      </c>
      <c r="B125" s="88" t="s">
        <v>1</v>
      </c>
      <c r="C125" s="88" t="s">
        <v>63</v>
      </c>
      <c r="D125" s="87" t="s">
        <v>67</v>
      </c>
      <c r="E125" s="93" t="s">
        <v>51</v>
      </c>
      <c r="F125" s="89">
        <v>270</v>
      </c>
      <c r="G125" s="89"/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>
        <f t="shared" si="18"/>
        <v>0</v>
      </c>
      <c r="T125" s="90">
        <f t="shared" si="13"/>
        <v>270</v>
      </c>
      <c r="U125" s="91">
        <f t="shared" si="16"/>
        <v>0</v>
      </c>
    </row>
    <row r="126" spans="1:21" s="92" customFormat="1" ht="15.45" customHeight="1" x14ac:dyDescent="0.3">
      <c r="A126" s="85" t="s">
        <v>111</v>
      </c>
      <c r="B126" s="88" t="s">
        <v>1</v>
      </c>
      <c r="C126" s="88" t="s">
        <v>63</v>
      </c>
      <c r="D126" s="87" t="s">
        <v>68</v>
      </c>
      <c r="E126" s="87" t="s">
        <v>69</v>
      </c>
      <c r="F126" s="89">
        <v>133629.95600000001</v>
      </c>
      <c r="G126" s="89">
        <v>11001.843989999999</v>
      </c>
      <c r="H126" s="90">
        <v>11606.81408</v>
      </c>
      <c r="I126" s="90">
        <v>12246.434730000001</v>
      </c>
      <c r="J126" s="90">
        <v>12463.750819999999</v>
      </c>
      <c r="K126" s="90">
        <v>13074.15604</v>
      </c>
      <c r="L126" s="90">
        <v>13399.087120000009</v>
      </c>
      <c r="M126" s="90">
        <v>13320.94752</v>
      </c>
      <c r="N126" s="90">
        <v>13336.840850000001</v>
      </c>
      <c r="O126" s="90">
        <v>13552.998089999999</v>
      </c>
      <c r="P126" s="90">
        <v>13880.10066</v>
      </c>
      <c r="Q126" s="90">
        <v>14118.3595</v>
      </c>
      <c r="R126" s="90"/>
      <c r="S126" s="90">
        <f t="shared" si="18"/>
        <v>142001.3334</v>
      </c>
      <c r="T126" s="90">
        <f t="shared" si="13"/>
        <v>-8371.3773999999976</v>
      </c>
      <c r="U126" s="91">
        <f t="shared" si="16"/>
        <v>1.0626459639034829</v>
      </c>
    </row>
    <row r="127" spans="1:21" s="92" customFormat="1" ht="15.45" customHeight="1" x14ac:dyDescent="0.3">
      <c r="A127" s="85" t="s">
        <v>111</v>
      </c>
      <c r="B127" s="88" t="s">
        <v>1</v>
      </c>
      <c r="C127" s="88" t="s">
        <v>63</v>
      </c>
      <c r="D127" s="87" t="s">
        <v>70</v>
      </c>
      <c r="E127" s="87" t="s">
        <v>71</v>
      </c>
      <c r="F127" s="89">
        <v>180247.43700000021</v>
      </c>
      <c r="G127" s="89">
        <v>13011.566220000001</v>
      </c>
      <c r="H127" s="90">
        <v>13660.269840000001</v>
      </c>
      <c r="I127" s="90">
        <v>13806.198899999999</v>
      </c>
      <c r="J127" s="90">
        <v>14428.70739000001</v>
      </c>
      <c r="K127" s="90">
        <v>15003.58707</v>
      </c>
      <c r="L127" s="90">
        <v>14910.18813</v>
      </c>
      <c r="M127" s="90">
        <v>14063.5872</v>
      </c>
      <c r="N127" s="90">
        <v>14261.279039999999</v>
      </c>
      <c r="O127" s="90">
        <v>14185.812690000001</v>
      </c>
      <c r="P127" s="90">
        <v>13967.209349999999</v>
      </c>
      <c r="Q127" s="90">
        <v>14567.56596</v>
      </c>
      <c r="R127" s="90"/>
      <c r="S127" s="90">
        <f t="shared" si="18"/>
        <v>155865.97179000001</v>
      </c>
      <c r="T127" s="90">
        <f t="shared" si="13"/>
        <v>24381.465210000199</v>
      </c>
      <c r="U127" s="91">
        <f t="shared" si="16"/>
        <v>0.86473335978696786</v>
      </c>
    </row>
    <row r="128" spans="1:21" s="92" customFormat="1" ht="15.45" customHeight="1" x14ac:dyDescent="0.3">
      <c r="A128" s="85" t="s">
        <v>111</v>
      </c>
      <c r="B128" s="88" t="s">
        <v>1</v>
      </c>
      <c r="C128" s="88" t="s">
        <v>63</v>
      </c>
      <c r="D128" s="87" t="s">
        <v>72</v>
      </c>
      <c r="E128" s="87" t="s">
        <v>73</v>
      </c>
      <c r="F128" s="89">
        <v>12076.843999999999</v>
      </c>
      <c r="G128" s="89">
        <v>644.89</v>
      </c>
      <c r="H128" s="90">
        <v>785.0100000000001</v>
      </c>
      <c r="I128" s="90">
        <v>764.8760000000002</v>
      </c>
      <c r="J128" s="90">
        <v>902.46049999999991</v>
      </c>
      <c r="K128" s="90">
        <v>1348.771</v>
      </c>
      <c r="L128" s="90">
        <v>2344.3679999999999</v>
      </c>
      <c r="M128" s="90">
        <v>1461.91</v>
      </c>
      <c r="N128" s="90">
        <v>1233.76818</v>
      </c>
      <c r="O128" s="90">
        <v>2210.145</v>
      </c>
      <c r="P128" s="90">
        <v>1856.6320000000001</v>
      </c>
      <c r="Q128" s="90">
        <v>1740.942</v>
      </c>
      <c r="R128" s="90"/>
      <c r="S128" s="90">
        <f t="shared" si="18"/>
        <v>15293.772680000002</v>
      </c>
      <c r="T128" s="90">
        <f t="shared" si="13"/>
        <v>-3216.9286800000027</v>
      </c>
      <c r="U128" s="91">
        <f t="shared" si="16"/>
        <v>1.2663716348410232</v>
      </c>
    </row>
    <row r="129" spans="1:21" s="92" customFormat="1" ht="15.45" customHeight="1" x14ac:dyDescent="0.3">
      <c r="A129" s="85" t="s">
        <v>111</v>
      </c>
      <c r="B129" s="88" t="s">
        <v>1</v>
      </c>
      <c r="C129" s="88" t="s">
        <v>63</v>
      </c>
      <c r="D129" s="87" t="s">
        <v>74</v>
      </c>
      <c r="E129" s="87" t="s">
        <v>75</v>
      </c>
      <c r="F129" s="89">
        <v>24537.914000000012</v>
      </c>
      <c r="G129" s="89">
        <v>76.221000000000004</v>
      </c>
      <c r="H129" s="90">
        <v>184.04499999999999</v>
      </c>
      <c r="I129" s="90">
        <v>60.561000000000007</v>
      </c>
      <c r="J129" s="90">
        <v>862.73099999999999</v>
      </c>
      <c r="K129" s="90">
        <v>4906.7100000000019</v>
      </c>
      <c r="L129" s="90">
        <v>381.10500000000002</v>
      </c>
      <c r="M129" s="90">
        <v>363.36900000000003</v>
      </c>
      <c r="N129" s="90">
        <v>675.47316000000001</v>
      </c>
      <c r="O129" s="90">
        <v>512.48700000000008</v>
      </c>
      <c r="P129" s="90">
        <v>3703.2943500000001</v>
      </c>
      <c r="Q129" s="90">
        <v>1205.2300499999999</v>
      </c>
      <c r="R129" s="90"/>
      <c r="S129" s="90">
        <f t="shared" si="18"/>
        <v>12931.226560000001</v>
      </c>
      <c r="T129" s="90">
        <f t="shared" si="13"/>
        <v>11606.687440000011</v>
      </c>
      <c r="U129" s="91">
        <f t="shared" si="16"/>
        <v>0.52698964386296221</v>
      </c>
    </row>
    <row r="130" spans="1:21" s="92" customFormat="1" ht="15.45" customHeight="1" x14ac:dyDescent="0.3">
      <c r="A130" s="85" t="s">
        <v>111</v>
      </c>
      <c r="B130" s="88" t="s">
        <v>1</v>
      </c>
      <c r="C130" s="88" t="s">
        <v>63</v>
      </c>
      <c r="D130" s="87" t="s">
        <v>76</v>
      </c>
      <c r="E130" s="87" t="s">
        <v>21</v>
      </c>
      <c r="F130" s="89">
        <v>1544.900000000003</v>
      </c>
      <c r="G130" s="89">
        <v>176.18876</v>
      </c>
      <c r="H130" s="90">
        <v>72.354140000000015</v>
      </c>
      <c r="I130" s="90">
        <v>96.807109999999994</v>
      </c>
      <c r="J130" s="90">
        <v>46.555020000000013</v>
      </c>
      <c r="K130" s="90">
        <v>24.30059</v>
      </c>
      <c r="L130" s="90">
        <v>111.39857000000001</v>
      </c>
      <c r="M130" s="90">
        <v>10.849679999999999</v>
      </c>
      <c r="N130" s="90">
        <v>50.455979999999997</v>
      </c>
      <c r="O130" s="90">
        <v>74.512050000000002</v>
      </c>
      <c r="P130" s="90">
        <v>235.34982000000011</v>
      </c>
      <c r="Q130" s="90">
        <v>225.54503999999989</v>
      </c>
      <c r="R130" s="90"/>
      <c r="S130" s="90">
        <f t="shared" si="18"/>
        <v>1124.3167600000002</v>
      </c>
      <c r="T130" s="90">
        <f t="shared" si="13"/>
        <v>420.58324000000289</v>
      </c>
      <c r="U130" s="91">
        <f t="shared" si="16"/>
        <v>0.7277602174898038</v>
      </c>
    </row>
    <row r="131" spans="1:21" s="92" customFormat="1" ht="15.45" customHeight="1" x14ac:dyDescent="0.3">
      <c r="A131" s="85" t="s">
        <v>111</v>
      </c>
      <c r="B131" s="88" t="s">
        <v>1</v>
      </c>
      <c r="C131" s="88" t="s">
        <v>63</v>
      </c>
      <c r="D131" s="87" t="s">
        <v>77</v>
      </c>
      <c r="E131" s="87" t="s">
        <v>78</v>
      </c>
      <c r="F131" s="89">
        <v>107926.3009079999</v>
      </c>
      <c r="G131" s="89">
        <v>8535.4558600000055</v>
      </c>
      <c r="H131" s="90">
        <v>9014.7162500000013</v>
      </c>
      <c r="I131" s="90">
        <v>9242.653260000001</v>
      </c>
      <c r="J131" s="90">
        <v>9547.1677400000081</v>
      </c>
      <c r="K131" s="90">
        <v>10079.960419999999</v>
      </c>
      <c r="L131" s="90">
        <v>10531.30662999999</v>
      </c>
      <c r="M131" s="90">
        <v>9837.4506399999991</v>
      </c>
      <c r="N131" s="90">
        <v>9878.2520899999945</v>
      </c>
      <c r="O131" s="90">
        <v>10258.215519999991</v>
      </c>
      <c r="P131" s="90">
        <v>10296.78083</v>
      </c>
      <c r="Q131" s="90">
        <v>10523.83668</v>
      </c>
      <c r="R131" s="90"/>
      <c r="S131" s="90">
        <f t="shared" si="18"/>
        <v>107745.79592</v>
      </c>
      <c r="T131" s="90">
        <f t="shared" si="13"/>
        <v>180.50498799989873</v>
      </c>
      <c r="U131" s="91">
        <f t="shared" si="16"/>
        <v>0.99832751621725857</v>
      </c>
    </row>
    <row r="132" spans="1:21" s="92" customFormat="1" ht="15.45" customHeight="1" x14ac:dyDescent="0.3">
      <c r="A132" s="85" t="s">
        <v>111</v>
      </c>
      <c r="B132" s="88" t="s">
        <v>1</v>
      </c>
      <c r="C132" s="88" t="s">
        <v>63</v>
      </c>
      <c r="D132" s="87" t="s">
        <v>79</v>
      </c>
      <c r="E132" s="87" t="s">
        <v>22</v>
      </c>
      <c r="F132" s="89">
        <v>34684.09999999994</v>
      </c>
      <c r="G132" s="89">
        <v>2624.2185400000012</v>
      </c>
      <c r="H132" s="90">
        <v>2594.3616100000008</v>
      </c>
      <c r="I132" s="90">
        <v>2624.0515200000041</v>
      </c>
      <c r="J132" s="90">
        <v>2604.9217599999988</v>
      </c>
      <c r="K132" s="90">
        <v>2362.6280000000011</v>
      </c>
      <c r="L132" s="90">
        <v>2415.44373</v>
      </c>
      <c r="M132" s="90">
        <v>1424.6864500000011</v>
      </c>
      <c r="N132" s="90">
        <v>1602.03702</v>
      </c>
      <c r="O132" s="90">
        <v>2701.2464100000011</v>
      </c>
      <c r="P132" s="90">
        <v>3054.809850000001</v>
      </c>
      <c r="Q132" s="90">
        <v>5141.89876</v>
      </c>
      <c r="R132" s="90"/>
      <c r="S132" s="90">
        <f t="shared" si="18"/>
        <v>29150.303650000009</v>
      </c>
      <c r="T132" s="90">
        <f t="shared" si="13"/>
        <v>5533.7963499999314</v>
      </c>
      <c r="U132" s="91">
        <f t="shared" si="16"/>
        <v>0.84045149362388127</v>
      </c>
    </row>
    <row r="133" spans="1:21" s="92" customFormat="1" ht="15.45" customHeight="1" x14ac:dyDescent="0.3">
      <c r="A133" s="85" t="s">
        <v>111</v>
      </c>
      <c r="B133" s="88" t="s">
        <v>1</v>
      </c>
      <c r="C133" s="88" t="s">
        <v>63</v>
      </c>
      <c r="D133" s="87" t="s">
        <v>80</v>
      </c>
      <c r="E133" s="87" t="s">
        <v>23</v>
      </c>
      <c r="F133" s="89">
        <v>3681.1799999999948</v>
      </c>
      <c r="G133" s="89">
        <v>282.16377000000011</v>
      </c>
      <c r="H133" s="90">
        <v>125.50815</v>
      </c>
      <c r="I133" s="90">
        <v>42.72966000000001</v>
      </c>
      <c r="J133" s="90">
        <v>172.55079000000001</v>
      </c>
      <c r="K133" s="90">
        <v>617.79537000000028</v>
      </c>
      <c r="L133" s="90">
        <v>529.58555999999999</v>
      </c>
      <c r="M133" s="90">
        <v>904.77027000000044</v>
      </c>
      <c r="N133" s="90">
        <v>538.98561000000018</v>
      </c>
      <c r="O133" s="90">
        <v>638.61183000000028</v>
      </c>
      <c r="P133" s="90">
        <v>676.66832999999986</v>
      </c>
      <c r="Q133" s="90">
        <v>327.67766999999992</v>
      </c>
      <c r="R133" s="90"/>
      <c r="S133" s="90">
        <f t="shared" si="18"/>
        <v>4857.0470100000011</v>
      </c>
      <c r="T133" s="90">
        <f t="shared" si="13"/>
        <v>-1175.8670100000063</v>
      </c>
      <c r="U133" s="91">
        <f t="shared" si="16"/>
        <v>1.3194266539533541</v>
      </c>
    </row>
    <row r="134" spans="1:21" s="92" customFormat="1" ht="15.45" customHeight="1" x14ac:dyDescent="0.3">
      <c r="A134" s="85" t="s">
        <v>111</v>
      </c>
      <c r="B134" s="88" t="s">
        <v>1</v>
      </c>
      <c r="C134" s="88" t="s">
        <v>63</v>
      </c>
      <c r="D134" s="87" t="s">
        <v>81</v>
      </c>
      <c r="E134" s="87" t="s">
        <v>82</v>
      </c>
      <c r="F134" s="89">
        <v>1960.2</v>
      </c>
      <c r="G134" s="89">
        <v>104.17151</v>
      </c>
      <c r="H134" s="90">
        <v>233.98113000000001</v>
      </c>
      <c r="I134" s="90">
        <v>228.65106</v>
      </c>
      <c r="J134" s="90">
        <v>215.54694000000001</v>
      </c>
      <c r="K134" s="90">
        <v>119.53433</v>
      </c>
      <c r="L134" s="90">
        <v>292.92232000000001</v>
      </c>
      <c r="M134" s="90">
        <v>64.633899999999997</v>
      </c>
      <c r="N134" s="90">
        <v>0.94500000000000006</v>
      </c>
      <c r="O134" s="90">
        <v>300.37257</v>
      </c>
      <c r="P134" s="90">
        <v>475.15674000000001</v>
      </c>
      <c r="Q134" s="90">
        <v>197.68185000000011</v>
      </c>
      <c r="R134" s="90"/>
      <c r="S134" s="90">
        <f t="shared" si="18"/>
        <v>2233.59735</v>
      </c>
      <c r="T134" s="90">
        <f t="shared" si="13"/>
        <v>-273.39734999999996</v>
      </c>
      <c r="U134" s="91">
        <f t="shared" si="16"/>
        <v>1.1394742118151209</v>
      </c>
    </row>
    <row r="135" spans="1:21" s="92" customFormat="1" ht="15.45" customHeight="1" x14ac:dyDescent="0.3">
      <c r="A135" s="85" t="s">
        <v>111</v>
      </c>
      <c r="B135" s="88" t="s">
        <v>1</v>
      </c>
      <c r="C135" s="88" t="s">
        <v>63</v>
      </c>
      <c r="D135" s="87" t="s">
        <v>83</v>
      </c>
      <c r="E135" s="87" t="s">
        <v>24</v>
      </c>
      <c r="F135" s="89">
        <v>86884.08300000045</v>
      </c>
      <c r="G135" s="89">
        <v>9456.4297799999913</v>
      </c>
      <c r="H135" s="90">
        <v>8385.0700500000057</v>
      </c>
      <c r="I135" s="90">
        <v>8498.5556399999914</v>
      </c>
      <c r="J135" s="90">
        <v>4902.7825600000006</v>
      </c>
      <c r="K135" s="90">
        <v>5738.3885699999973</v>
      </c>
      <c r="L135" s="90">
        <v>6906.7447200000042</v>
      </c>
      <c r="M135" s="90">
        <v>5590.277909999998</v>
      </c>
      <c r="N135" s="90">
        <v>6796.3220100000008</v>
      </c>
      <c r="O135" s="90">
        <v>7819.2480600000026</v>
      </c>
      <c r="P135" s="90">
        <v>7602.499619999995</v>
      </c>
      <c r="Q135" s="90">
        <v>8563.7949300000037</v>
      </c>
      <c r="R135" s="90"/>
      <c r="S135" s="90">
        <f t="shared" si="18"/>
        <v>80260.113849999994</v>
      </c>
      <c r="T135" s="90">
        <f t="shared" si="13"/>
        <v>6623.9691500004556</v>
      </c>
      <c r="U135" s="91">
        <f t="shared" si="16"/>
        <v>0.92376084408923986</v>
      </c>
    </row>
    <row r="136" spans="1:21" s="92" customFormat="1" ht="15.45" customHeight="1" x14ac:dyDescent="0.3">
      <c r="A136" s="85" t="s">
        <v>111</v>
      </c>
      <c r="B136" s="88" t="s">
        <v>1</v>
      </c>
      <c r="C136" s="88" t="s">
        <v>63</v>
      </c>
      <c r="D136" s="87" t="s">
        <v>84</v>
      </c>
      <c r="E136" s="87" t="s">
        <v>85</v>
      </c>
      <c r="F136" s="89">
        <v>91784.730000000025</v>
      </c>
      <c r="G136" s="89">
        <v>5529.9275499999967</v>
      </c>
      <c r="H136" s="90">
        <v>7239.4672800000026</v>
      </c>
      <c r="I136" s="90">
        <v>8082.5063900000023</v>
      </c>
      <c r="J136" s="90">
        <v>10482.018520000011</v>
      </c>
      <c r="K136" s="90">
        <v>10287.27708</v>
      </c>
      <c r="L136" s="90">
        <v>7281.1731700000018</v>
      </c>
      <c r="M136" s="90">
        <v>4284.7757500000034</v>
      </c>
      <c r="N136" s="90">
        <v>5195.0182000000104</v>
      </c>
      <c r="O136" s="90">
        <v>7122.2109499999942</v>
      </c>
      <c r="P136" s="90">
        <v>7167.7712799999936</v>
      </c>
      <c r="Q136" s="90">
        <v>6667.4796799999986</v>
      </c>
      <c r="R136" s="90"/>
      <c r="S136" s="90">
        <f t="shared" si="18"/>
        <v>79339.625850000026</v>
      </c>
      <c r="T136" s="90">
        <f t="shared" si="13"/>
        <v>12445.104149999999</v>
      </c>
      <c r="U136" s="91">
        <f t="shared" si="16"/>
        <v>0.86440986262093933</v>
      </c>
    </row>
    <row r="137" spans="1:21" s="92" customFormat="1" ht="15.45" customHeight="1" x14ac:dyDescent="0.3">
      <c r="A137" s="85" t="s">
        <v>111</v>
      </c>
      <c r="B137" s="88" t="s">
        <v>1</v>
      </c>
      <c r="C137" s="88" t="s">
        <v>63</v>
      </c>
      <c r="D137" s="87" t="s">
        <v>86</v>
      </c>
      <c r="E137" s="87" t="s">
        <v>25</v>
      </c>
      <c r="F137" s="89">
        <v>24813</v>
      </c>
      <c r="G137" s="89">
        <v>513.19926000000009</v>
      </c>
      <c r="H137" s="90">
        <v>800.9817300000002</v>
      </c>
      <c r="I137" s="90">
        <v>1707.1938</v>
      </c>
      <c r="J137" s="90">
        <v>1692.9928800000009</v>
      </c>
      <c r="K137" s="90">
        <v>3942.29565</v>
      </c>
      <c r="L137" s="90">
        <v>978.72624000000019</v>
      </c>
      <c r="M137" s="90">
        <v>2268.316980000001</v>
      </c>
      <c r="N137" s="90">
        <v>5980.7192400000004</v>
      </c>
      <c r="O137" s="90">
        <v>2053.42155</v>
      </c>
      <c r="P137" s="90">
        <v>1013.51</v>
      </c>
      <c r="Q137" s="90">
        <v>1830.7844099999991</v>
      </c>
      <c r="R137" s="90"/>
      <c r="S137" s="90">
        <f t="shared" si="18"/>
        <v>22782.141740000003</v>
      </c>
      <c r="T137" s="90">
        <f t="shared" si="13"/>
        <v>2030.8582599999972</v>
      </c>
      <c r="U137" s="91">
        <f t="shared" si="16"/>
        <v>0.91815345746181454</v>
      </c>
    </row>
    <row r="138" spans="1:21" s="92" customFormat="1" ht="15.45" customHeight="1" x14ac:dyDescent="0.3">
      <c r="A138" s="85" t="s">
        <v>111</v>
      </c>
      <c r="B138" s="88" t="s">
        <v>1</v>
      </c>
      <c r="C138" s="88" t="s">
        <v>63</v>
      </c>
      <c r="D138" s="87" t="s">
        <v>87</v>
      </c>
      <c r="E138" s="87" t="s">
        <v>26</v>
      </c>
      <c r="F138" s="89">
        <v>19746.669000000002</v>
      </c>
      <c r="G138" s="89">
        <v>1180.31521</v>
      </c>
      <c r="H138" s="90">
        <v>1628.3570500000001</v>
      </c>
      <c r="I138" s="90">
        <v>1522.6428000000001</v>
      </c>
      <c r="J138" s="90">
        <v>911.13855999999987</v>
      </c>
      <c r="K138" s="90">
        <v>1279.7546600000001</v>
      </c>
      <c r="L138" s="90">
        <v>1969.0301600000009</v>
      </c>
      <c r="M138" s="90">
        <v>1756.3333300000011</v>
      </c>
      <c r="N138" s="90">
        <v>954.42260999999985</v>
      </c>
      <c r="O138" s="90">
        <v>1732.46849</v>
      </c>
      <c r="P138" s="90">
        <v>1795.73314</v>
      </c>
      <c r="Q138" s="90">
        <v>6695.8762999999999</v>
      </c>
      <c r="R138" s="90"/>
      <c r="S138" s="90">
        <f t="shared" si="18"/>
        <v>21426.072310000003</v>
      </c>
      <c r="T138" s="90">
        <f t="shared" si="13"/>
        <v>-1679.4033100000015</v>
      </c>
      <c r="U138" s="91">
        <f t="shared" si="16"/>
        <v>1.0850474229349771</v>
      </c>
    </row>
    <row r="139" spans="1:21" s="92" customFormat="1" ht="15.45" customHeight="1" x14ac:dyDescent="0.3">
      <c r="A139" s="85" t="s">
        <v>111</v>
      </c>
      <c r="B139" s="88" t="s">
        <v>1</v>
      </c>
      <c r="C139" s="88" t="s">
        <v>63</v>
      </c>
      <c r="D139" s="87" t="s">
        <v>88</v>
      </c>
      <c r="E139" s="87" t="s">
        <v>27</v>
      </c>
      <c r="F139" s="89">
        <v>86157.68999999993</v>
      </c>
      <c r="G139" s="89">
        <v>4411.1510399999997</v>
      </c>
      <c r="H139" s="90">
        <v>3828.98308</v>
      </c>
      <c r="I139" s="90">
        <v>11742.171189999999</v>
      </c>
      <c r="J139" s="90">
        <v>4830.0576199999996</v>
      </c>
      <c r="K139" s="90">
        <v>5252.9478100000006</v>
      </c>
      <c r="L139" s="90">
        <v>4763.4673200000007</v>
      </c>
      <c r="M139" s="90">
        <v>7231.7694900000006</v>
      </c>
      <c r="N139" s="90">
        <v>5421.9135999999999</v>
      </c>
      <c r="O139" s="90">
        <v>10090.066220000001</v>
      </c>
      <c r="P139" s="90">
        <v>6127.4876800000029</v>
      </c>
      <c r="Q139" s="90">
        <v>5764.679900000001</v>
      </c>
      <c r="R139" s="90"/>
      <c r="S139" s="90">
        <f t="shared" si="18"/>
        <v>69464.694950000005</v>
      </c>
      <c r="T139" s="90">
        <f t="shared" si="13"/>
        <v>16692.995049999925</v>
      </c>
      <c r="U139" s="91">
        <f t="shared" si="16"/>
        <v>0.8062506660751938</v>
      </c>
    </row>
    <row r="140" spans="1:21" s="92" customFormat="1" ht="15.45" customHeight="1" x14ac:dyDescent="0.3">
      <c r="A140" s="85" t="s">
        <v>111</v>
      </c>
      <c r="B140" s="88" t="s">
        <v>1</v>
      </c>
      <c r="C140" s="88" t="s">
        <v>63</v>
      </c>
      <c r="D140" s="87" t="s">
        <v>89</v>
      </c>
      <c r="E140" s="87" t="s">
        <v>28</v>
      </c>
      <c r="F140" s="89">
        <v>3989.79000000001</v>
      </c>
      <c r="G140" s="89">
        <v>271.15789999999998</v>
      </c>
      <c r="H140" s="90">
        <v>173.87915000000001</v>
      </c>
      <c r="I140" s="90">
        <v>177.24734000000001</v>
      </c>
      <c r="J140" s="90">
        <v>164.91848999999999</v>
      </c>
      <c r="K140" s="90">
        <v>799.47113000000024</v>
      </c>
      <c r="L140" s="90">
        <v>259.85174000000012</v>
      </c>
      <c r="M140" s="90">
        <v>156.07471000000001</v>
      </c>
      <c r="N140" s="90">
        <v>384.82328999999987</v>
      </c>
      <c r="O140" s="90">
        <v>524.81076000000007</v>
      </c>
      <c r="P140" s="90">
        <v>888.95258999999987</v>
      </c>
      <c r="Q140" s="90">
        <v>7025.8140699999994</v>
      </c>
      <c r="R140" s="90"/>
      <c r="S140" s="90">
        <f t="shared" si="18"/>
        <v>10827.00117</v>
      </c>
      <c r="T140" s="90">
        <f t="shared" si="13"/>
        <v>-6837.2111699999896</v>
      </c>
      <c r="U140" s="91">
        <f t="shared" si="16"/>
        <v>2.7136769529223272</v>
      </c>
    </row>
    <row r="141" spans="1:21" s="92" customFormat="1" ht="15.45" customHeight="1" x14ac:dyDescent="0.3">
      <c r="A141" s="85" t="s">
        <v>111</v>
      </c>
      <c r="B141" s="88" t="s">
        <v>1</v>
      </c>
      <c r="C141" s="88" t="s">
        <v>63</v>
      </c>
      <c r="D141" s="87" t="s">
        <v>90</v>
      </c>
      <c r="E141" s="87" t="s">
        <v>29</v>
      </c>
      <c r="F141" s="89">
        <v>63851.729999999887</v>
      </c>
      <c r="G141" s="89">
        <v>2281.026789999999</v>
      </c>
      <c r="H141" s="90">
        <v>2290.2264400000008</v>
      </c>
      <c r="I141" s="90">
        <v>2798.4650900000011</v>
      </c>
      <c r="J141" s="90">
        <v>3545.257720000001</v>
      </c>
      <c r="K141" s="90">
        <v>6199.5123000000003</v>
      </c>
      <c r="L141" s="90">
        <v>4298.0165699999998</v>
      </c>
      <c r="M141" s="90">
        <v>7069.9855900000039</v>
      </c>
      <c r="N141" s="90">
        <v>5769.4984700000014</v>
      </c>
      <c r="O141" s="90">
        <v>5711.8984200000023</v>
      </c>
      <c r="P141" s="90">
        <v>4814.7383600000021</v>
      </c>
      <c r="Q141" s="90">
        <v>5400.3085999999994</v>
      </c>
      <c r="R141" s="90"/>
      <c r="S141" s="90">
        <f t="shared" si="18"/>
        <v>50178.93435000001</v>
      </c>
      <c r="T141" s="90">
        <f t="shared" ref="T141:T205" si="20">F141-S141</f>
        <v>13672.795649999876</v>
      </c>
      <c r="U141" s="91">
        <f t="shared" si="16"/>
        <v>0.78586648082988664</v>
      </c>
    </row>
    <row r="142" spans="1:21" s="92" customFormat="1" ht="15.45" customHeight="1" x14ac:dyDescent="0.3">
      <c r="A142" s="85" t="s">
        <v>111</v>
      </c>
      <c r="B142" s="88" t="s">
        <v>1</v>
      </c>
      <c r="C142" s="88" t="s">
        <v>63</v>
      </c>
      <c r="D142" s="87" t="s">
        <v>91</v>
      </c>
      <c r="E142" s="87" t="s">
        <v>30</v>
      </c>
      <c r="F142" s="89">
        <v>5130</v>
      </c>
      <c r="G142" s="89">
        <v>533.78648999999996</v>
      </c>
      <c r="H142" s="90">
        <v>334.30347000000012</v>
      </c>
      <c r="I142" s="90">
        <v>58.181759999999997</v>
      </c>
      <c r="J142" s="90">
        <v>41.306759999999997</v>
      </c>
      <c r="K142" s="90">
        <v>120.92328000000001</v>
      </c>
      <c r="L142" s="90">
        <v>2502.6737400000011</v>
      </c>
      <c r="M142" s="90">
        <v>96.285240000000016</v>
      </c>
      <c r="N142" s="90">
        <v>13.406040000000001</v>
      </c>
      <c r="O142" s="90">
        <v>0</v>
      </c>
      <c r="P142" s="90">
        <v>7.9650000000000016</v>
      </c>
      <c r="Q142" s="90">
        <v>779.29695000000004</v>
      </c>
      <c r="R142" s="90"/>
      <c r="S142" s="90">
        <f t="shared" si="18"/>
        <v>4488.1287300000013</v>
      </c>
      <c r="T142" s="90">
        <f t="shared" si="20"/>
        <v>641.87126999999873</v>
      </c>
      <c r="U142" s="91">
        <f t="shared" si="16"/>
        <v>0.87487889473684233</v>
      </c>
    </row>
    <row r="143" spans="1:21" s="92" customFormat="1" ht="15.45" customHeight="1" x14ac:dyDescent="0.3">
      <c r="A143" s="85" t="s">
        <v>111</v>
      </c>
      <c r="B143" s="88" t="s">
        <v>1</v>
      </c>
      <c r="C143" s="88" t="s">
        <v>63</v>
      </c>
      <c r="D143" s="87" t="s">
        <v>92</v>
      </c>
      <c r="E143" s="87" t="s">
        <v>31</v>
      </c>
      <c r="F143" s="89">
        <v>2592</v>
      </c>
      <c r="G143" s="89">
        <v>11.718</v>
      </c>
      <c r="H143" s="90">
        <v>23.230800000000009</v>
      </c>
      <c r="I143" s="90">
        <v>12.58065</v>
      </c>
      <c r="J143" s="90">
        <v>20.732489999999999</v>
      </c>
      <c r="K143" s="90">
        <v>55.003050000000002</v>
      </c>
      <c r="L143" s="90">
        <v>32.755860000000013</v>
      </c>
      <c r="M143" s="90">
        <v>0.69579000000000013</v>
      </c>
      <c r="N143" s="90">
        <v>179.75277</v>
      </c>
      <c r="O143" s="90">
        <v>60.504030000000007</v>
      </c>
      <c r="P143" s="90">
        <v>828.25470000000007</v>
      </c>
      <c r="Q143" s="90">
        <v>606.63167999999996</v>
      </c>
      <c r="R143" s="90"/>
      <c r="S143" s="90">
        <f t="shared" si="18"/>
        <v>1831.8598200000001</v>
      </c>
      <c r="T143" s="90">
        <f t="shared" si="20"/>
        <v>760.14017999999987</v>
      </c>
      <c r="U143" s="91">
        <f t="shared" si="16"/>
        <v>0.7067360416666667</v>
      </c>
    </row>
    <row r="144" spans="1:21" s="92" customFormat="1" ht="15.45" customHeight="1" x14ac:dyDescent="0.3">
      <c r="A144" s="85" t="s">
        <v>111</v>
      </c>
      <c r="B144" s="88" t="s">
        <v>1</v>
      </c>
      <c r="C144" s="88" t="s">
        <v>63</v>
      </c>
      <c r="D144" s="87" t="s">
        <v>93</v>
      </c>
      <c r="E144" s="87" t="s">
        <v>94</v>
      </c>
      <c r="F144" s="89">
        <v>19318.049999999981</v>
      </c>
      <c r="G144" s="89">
        <v>330.42746</v>
      </c>
      <c r="H144" s="90">
        <v>1815.11013</v>
      </c>
      <c r="I144" s="90">
        <v>1658.09583</v>
      </c>
      <c r="J144" s="90">
        <v>568.54927999999995</v>
      </c>
      <c r="K144" s="90">
        <v>1991.3503499999999</v>
      </c>
      <c r="L144" s="90">
        <v>2461.95838</v>
      </c>
      <c r="M144" s="90">
        <v>625.35126999999989</v>
      </c>
      <c r="N144" s="90">
        <v>71.58729000000001</v>
      </c>
      <c r="O144" s="90">
        <v>4458.5105000000003</v>
      </c>
      <c r="P144" s="90">
        <v>1273.7968100000001</v>
      </c>
      <c r="Q144" s="90">
        <v>525.01843999999994</v>
      </c>
      <c r="R144" s="90"/>
      <c r="S144" s="90">
        <f t="shared" si="18"/>
        <v>15779.755739999999</v>
      </c>
      <c r="T144" s="90">
        <f t="shared" si="20"/>
        <v>3538.2942599999824</v>
      </c>
      <c r="U144" s="91">
        <f t="shared" si="16"/>
        <v>0.81683998850815764</v>
      </c>
    </row>
    <row r="145" spans="1:21" s="92" customFormat="1" ht="15.45" customHeight="1" x14ac:dyDescent="0.3">
      <c r="A145" s="85" t="s">
        <v>111</v>
      </c>
      <c r="B145" s="88" t="s">
        <v>1</v>
      </c>
      <c r="C145" s="88" t="s">
        <v>63</v>
      </c>
      <c r="D145" s="87" t="s">
        <v>95</v>
      </c>
      <c r="E145" s="87" t="s">
        <v>32</v>
      </c>
      <c r="F145" s="89">
        <v>980.90999999999906</v>
      </c>
      <c r="G145" s="89">
        <v>19.909970000000001</v>
      </c>
      <c r="H145" s="90">
        <v>42.596619999999987</v>
      </c>
      <c r="I145" s="90">
        <v>13.0707</v>
      </c>
      <c r="J145" s="90">
        <v>18.196650000000002</v>
      </c>
      <c r="K145" s="90">
        <v>17.145</v>
      </c>
      <c r="L145" s="90">
        <v>41.628600000000013</v>
      </c>
      <c r="M145" s="90">
        <v>49.184269999999998</v>
      </c>
      <c r="N145" s="90">
        <v>11.47095</v>
      </c>
      <c r="O145" s="90">
        <v>33.832799999999999</v>
      </c>
      <c r="P145" s="90">
        <v>55.903229999999994</v>
      </c>
      <c r="Q145" s="90">
        <v>72.1845</v>
      </c>
      <c r="R145" s="90"/>
      <c r="S145" s="90">
        <f t="shared" si="18"/>
        <v>375.12329</v>
      </c>
      <c r="T145" s="90">
        <f t="shared" si="20"/>
        <v>605.78670999999906</v>
      </c>
      <c r="U145" s="91">
        <f t="shared" si="16"/>
        <v>0.38242375957019537</v>
      </c>
    </row>
    <row r="146" spans="1:21" s="92" customFormat="1" ht="15.45" customHeight="1" x14ac:dyDescent="0.3">
      <c r="A146" s="85" t="s">
        <v>111</v>
      </c>
      <c r="B146" s="88" t="s">
        <v>1</v>
      </c>
      <c r="C146" s="88" t="s">
        <v>63</v>
      </c>
      <c r="D146" s="87" t="s">
        <v>96</v>
      </c>
      <c r="E146" s="87" t="s">
        <v>33</v>
      </c>
      <c r="F146" s="89">
        <v>30535.946000000051</v>
      </c>
      <c r="G146" s="89">
        <v>1518.9984499999989</v>
      </c>
      <c r="H146" s="90">
        <v>1672.1624299999989</v>
      </c>
      <c r="I146" s="90">
        <v>1925.883609999999</v>
      </c>
      <c r="J146" s="90">
        <v>1681.557589999999</v>
      </c>
      <c r="K146" s="90">
        <v>1776.5416299999999</v>
      </c>
      <c r="L146" s="90">
        <v>2083.2370999999998</v>
      </c>
      <c r="M146" s="90">
        <v>1976.6324300000001</v>
      </c>
      <c r="N146" s="90">
        <v>1532.705919999999</v>
      </c>
      <c r="O146" s="90">
        <v>1999.9088599999991</v>
      </c>
      <c r="P146" s="90">
        <v>2260.268950000001</v>
      </c>
      <c r="Q146" s="90">
        <v>1336.738229999999</v>
      </c>
      <c r="R146" s="90"/>
      <c r="S146" s="90">
        <f t="shared" si="18"/>
        <v>19764.635199999993</v>
      </c>
      <c r="T146" s="90">
        <f t="shared" si="20"/>
        <v>10771.310800000057</v>
      </c>
      <c r="U146" s="91">
        <f t="shared" si="16"/>
        <v>0.64725799554400443</v>
      </c>
    </row>
    <row r="147" spans="1:21" s="92" customFormat="1" ht="15.45" customHeight="1" x14ac:dyDescent="0.3">
      <c r="A147" s="85" t="s">
        <v>111</v>
      </c>
      <c r="B147" s="88" t="s">
        <v>1</v>
      </c>
      <c r="C147" s="88" t="s">
        <v>63</v>
      </c>
      <c r="D147" s="87" t="s">
        <v>97</v>
      </c>
      <c r="E147" s="87" t="s">
        <v>98</v>
      </c>
      <c r="F147" s="89">
        <v>1924.2900000000011</v>
      </c>
      <c r="G147" s="89">
        <v>82.428570000000008</v>
      </c>
      <c r="H147" s="90">
        <v>16.284510000000001</v>
      </c>
      <c r="I147" s="90">
        <v>30.70139</v>
      </c>
      <c r="J147" s="90">
        <v>536.16276000000028</v>
      </c>
      <c r="K147" s="90">
        <v>24.552800000000001</v>
      </c>
      <c r="L147" s="90">
        <v>102.23415</v>
      </c>
      <c r="M147" s="90">
        <v>20.636389999999999</v>
      </c>
      <c r="N147" s="90">
        <v>12.336029999999999</v>
      </c>
      <c r="O147" s="90">
        <v>41.9908</v>
      </c>
      <c r="P147" s="90">
        <v>509.54643000000021</v>
      </c>
      <c r="Q147" s="90">
        <v>136.49088</v>
      </c>
      <c r="R147" s="90"/>
      <c r="S147" s="90">
        <f t="shared" si="18"/>
        <v>1513.3647100000007</v>
      </c>
      <c r="T147" s="90">
        <f t="shared" si="20"/>
        <v>410.92529000000036</v>
      </c>
      <c r="U147" s="91">
        <f t="shared" si="16"/>
        <v>0.78645355429794883</v>
      </c>
    </row>
    <row r="148" spans="1:21" s="97" customFormat="1" ht="15.45" customHeight="1" x14ac:dyDescent="0.3">
      <c r="A148" s="78" t="s">
        <v>112</v>
      </c>
      <c r="B148" s="79" t="s">
        <v>62</v>
      </c>
      <c r="C148" s="94"/>
      <c r="D148" s="79"/>
      <c r="E148" s="94"/>
      <c r="F148" s="81">
        <f>SUM(F149:F175)</f>
        <v>1266261.1431252102</v>
      </c>
      <c r="G148" s="81">
        <f>SUM(G149:G175)</f>
        <v>77171.936479999989</v>
      </c>
      <c r="H148" s="81">
        <f t="shared" ref="H148:R148" si="21">SUM(H149:H175)</f>
        <v>81993.755980000002</v>
      </c>
      <c r="I148" s="81">
        <f t="shared" si="21"/>
        <v>102146.79201403829</v>
      </c>
      <c r="J148" s="81">
        <f t="shared" si="21"/>
        <v>98779.676580000014</v>
      </c>
      <c r="K148" s="81">
        <f t="shared" si="21"/>
        <v>111397.64300068621</v>
      </c>
      <c r="L148" s="81">
        <f t="shared" si="21"/>
        <v>103860.97420312709</v>
      </c>
      <c r="M148" s="81">
        <f t="shared" si="21"/>
        <v>92008.945694860449</v>
      </c>
      <c r="N148" s="81">
        <f t="shared" si="21"/>
        <v>98878.50013211598</v>
      </c>
      <c r="O148" s="81">
        <f t="shared" si="21"/>
        <v>121035.07261563219</v>
      </c>
      <c r="P148" s="81">
        <f t="shared" si="21"/>
        <v>113906.24345671304</v>
      </c>
      <c r="Q148" s="81">
        <f t="shared" si="21"/>
        <v>120944.53391515328</v>
      </c>
      <c r="R148" s="81">
        <f t="shared" si="21"/>
        <v>0</v>
      </c>
      <c r="S148" s="95">
        <f t="shared" si="18"/>
        <v>1122124.0740723265</v>
      </c>
      <c r="T148" s="95">
        <f t="shared" si="20"/>
        <v>144137.06905288366</v>
      </c>
      <c r="U148" s="96">
        <f t="shared" si="16"/>
        <v>0.88617113473359488</v>
      </c>
    </row>
    <row r="149" spans="1:21" s="92" customFormat="1" ht="15.45" customHeight="1" x14ac:dyDescent="0.3">
      <c r="A149" s="85" t="s">
        <v>112</v>
      </c>
      <c r="B149" s="86" t="s">
        <v>0</v>
      </c>
      <c r="C149" s="88" t="s">
        <v>63</v>
      </c>
      <c r="D149" s="87" t="s">
        <v>64</v>
      </c>
      <c r="E149" s="86" t="s">
        <v>19</v>
      </c>
      <c r="F149" s="89">
        <v>39633.289999999994</v>
      </c>
      <c r="G149" s="99">
        <v>0</v>
      </c>
      <c r="H149" s="99">
        <v>0</v>
      </c>
      <c r="I149" s="99">
        <v>810.16968000000008</v>
      </c>
      <c r="J149" s="99">
        <v>10954.177799999999</v>
      </c>
      <c r="K149" s="99">
        <v>0</v>
      </c>
      <c r="L149" s="90">
        <v>3795.9425799999999</v>
      </c>
      <c r="M149" s="90">
        <v>0</v>
      </c>
      <c r="N149" s="90">
        <v>645.15578000000005</v>
      </c>
      <c r="O149" s="90">
        <v>5188.0460600000006</v>
      </c>
      <c r="P149" s="90">
        <v>5811.9940000000024</v>
      </c>
      <c r="Q149" s="90">
        <v>0</v>
      </c>
      <c r="R149" s="90"/>
      <c r="S149" s="90">
        <f t="shared" si="18"/>
        <v>27205.485900000003</v>
      </c>
      <c r="T149" s="90">
        <f t="shared" si="20"/>
        <v>12427.80409999999</v>
      </c>
      <c r="U149" s="91">
        <f t="shared" si="16"/>
        <v>0.6864301676696537</v>
      </c>
    </row>
    <row r="150" spans="1:21" s="92" customFormat="1" ht="15.45" customHeight="1" x14ac:dyDescent="0.3">
      <c r="A150" s="85" t="s">
        <v>112</v>
      </c>
      <c r="B150" s="86" t="s">
        <v>0</v>
      </c>
      <c r="C150" s="88" t="s">
        <v>63</v>
      </c>
      <c r="D150" s="87" t="s">
        <v>65</v>
      </c>
      <c r="E150" s="87" t="s">
        <v>20</v>
      </c>
      <c r="F150" s="89">
        <v>3400</v>
      </c>
      <c r="G150" s="99">
        <v>0</v>
      </c>
      <c r="H150" s="99">
        <v>0</v>
      </c>
      <c r="I150" s="99">
        <v>0</v>
      </c>
      <c r="J150" s="99">
        <v>0</v>
      </c>
      <c r="K150" s="99">
        <v>1549.1120800000001</v>
      </c>
      <c r="L150" s="90">
        <v>0</v>
      </c>
      <c r="M150" s="90">
        <v>1647.75152</v>
      </c>
      <c r="N150" s="90">
        <v>0</v>
      </c>
      <c r="O150" s="90">
        <v>0</v>
      </c>
      <c r="P150" s="90">
        <v>0</v>
      </c>
      <c r="Q150" s="90">
        <v>0</v>
      </c>
      <c r="R150" s="90"/>
      <c r="S150" s="90">
        <f t="shared" si="18"/>
        <v>3196.8636000000001</v>
      </c>
      <c r="T150" s="90">
        <f t="shared" si="20"/>
        <v>203.13639999999987</v>
      </c>
      <c r="U150" s="91">
        <f t="shared" si="16"/>
        <v>0.94025400000000003</v>
      </c>
    </row>
    <row r="151" spans="1:21" s="92" customFormat="1" ht="15.45" customHeight="1" x14ac:dyDescent="0.3">
      <c r="A151" s="85" t="s">
        <v>112</v>
      </c>
      <c r="B151" s="86" t="s">
        <v>0</v>
      </c>
      <c r="C151" s="88" t="s">
        <v>63</v>
      </c>
      <c r="D151" s="87">
        <v>1551</v>
      </c>
      <c r="E151" s="87" t="s">
        <v>66</v>
      </c>
      <c r="F151" s="89">
        <v>72218.461389210002</v>
      </c>
      <c r="G151" s="99">
        <v>0</v>
      </c>
      <c r="H151" s="99">
        <v>0</v>
      </c>
      <c r="I151" s="99">
        <v>6412.0577740382932</v>
      </c>
      <c r="J151" s="99">
        <v>0</v>
      </c>
      <c r="K151" s="99">
        <v>4739.7988206861983</v>
      </c>
      <c r="L151" s="90">
        <v>2513.1616831270708</v>
      </c>
      <c r="M151" s="90">
        <v>3022.674954860428</v>
      </c>
      <c r="N151" s="90">
        <v>7029.5725521159657</v>
      </c>
      <c r="O151" s="90">
        <v>9101.6633556321813</v>
      </c>
      <c r="P151" s="90">
        <v>5709.8441167130559</v>
      </c>
      <c r="Q151" s="90">
        <v>4453.2619551532716</v>
      </c>
      <c r="R151" s="90"/>
      <c r="S151" s="90">
        <f t="shared" si="18"/>
        <v>42982.035212326467</v>
      </c>
      <c r="T151" s="90">
        <f t="shared" si="20"/>
        <v>29236.426176883535</v>
      </c>
      <c r="U151" s="91">
        <f t="shared" si="16"/>
        <v>0.59516686433793664</v>
      </c>
    </row>
    <row r="152" spans="1:21" s="92" customFormat="1" ht="15.45" customHeight="1" x14ac:dyDescent="0.3">
      <c r="A152" s="85" t="s">
        <v>112</v>
      </c>
      <c r="B152" s="86" t="s">
        <v>0</v>
      </c>
      <c r="C152" s="88" t="s">
        <v>63</v>
      </c>
      <c r="D152" s="87">
        <v>1560</v>
      </c>
      <c r="E152" s="87" t="s">
        <v>38</v>
      </c>
      <c r="F152" s="89"/>
      <c r="G152" s="99">
        <v>436.63344000000012</v>
      </c>
      <c r="H152" s="100">
        <v>0</v>
      </c>
      <c r="I152" s="100">
        <v>0</v>
      </c>
      <c r="J152" s="99">
        <v>970.63200000000018</v>
      </c>
      <c r="K152" s="99">
        <v>209.18364</v>
      </c>
      <c r="L152" s="90">
        <v>1614.3499200000001</v>
      </c>
      <c r="M152" s="90">
        <v>1081.1762000000001</v>
      </c>
      <c r="N152" s="90">
        <v>826.28160000000003</v>
      </c>
      <c r="O152" s="90">
        <v>1135.6935000000001</v>
      </c>
      <c r="P152" s="90">
        <v>722.58160000000009</v>
      </c>
      <c r="Q152" s="90">
        <v>837.17010000000005</v>
      </c>
      <c r="R152" s="90"/>
      <c r="S152" s="90">
        <f t="shared" si="18"/>
        <v>7833.702000000002</v>
      </c>
      <c r="T152" s="90">
        <f t="shared" si="20"/>
        <v>-7833.702000000002</v>
      </c>
      <c r="U152" s="91"/>
    </row>
    <row r="153" spans="1:21" s="92" customFormat="1" ht="15.45" customHeight="1" x14ac:dyDescent="0.3">
      <c r="A153" s="85" t="s">
        <v>112</v>
      </c>
      <c r="B153" s="88" t="s">
        <v>1</v>
      </c>
      <c r="C153" s="88" t="s">
        <v>63</v>
      </c>
      <c r="D153" s="87" t="s">
        <v>67</v>
      </c>
      <c r="E153" s="93" t="s">
        <v>51</v>
      </c>
      <c r="F153" s="89">
        <v>340</v>
      </c>
      <c r="G153" s="99"/>
      <c r="H153" s="99"/>
      <c r="I153" s="99"/>
      <c r="J153" s="99"/>
      <c r="K153" s="99"/>
      <c r="L153" s="90"/>
      <c r="M153" s="90"/>
      <c r="N153" s="90"/>
      <c r="O153" s="90"/>
      <c r="P153" s="90"/>
      <c r="Q153" s="90"/>
      <c r="R153" s="90"/>
      <c r="S153" s="90">
        <f t="shared" si="18"/>
        <v>0</v>
      </c>
      <c r="T153" s="90">
        <f t="shared" si="20"/>
        <v>340</v>
      </c>
      <c r="U153" s="91">
        <f t="shared" si="16"/>
        <v>0</v>
      </c>
    </row>
    <row r="154" spans="1:21" s="92" customFormat="1" ht="15.45" customHeight="1" x14ac:dyDescent="0.3">
      <c r="A154" s="85" t="s">
        <v>112</v>
      </c>
      <c r="B154" s="88" t="s">
        <v>1</v>
      </c>
      <c r="C154" s="88" t="s">
        <v>63</v>
      </c>
      <c r="D154" s="87" t="s">
        <v>68</v>
      </c>
      <c r="E154" s="88" t="s">
        <v>69</v>
      </c>
      <c r="F154" s="89">
        <v>161508.35199999981</v>
      </c>
      <c r="G154" s="99">
        <v>13294.112080000001</v>
      </c>
      <c r="H154" s="99">
        <v>14015.34636</v>
      </c>
      <c r="I154" s="99">
        <v>14764.103660000001</v>
      </c>
      <c r="J154" s="99">
        <v>15085.937940000011</v>
      </c>
      <c r="K154" s="99">
        <v>15805.92368</v>
      </c>
      <c r="L154" s="90">
        <v>16190.600039999999</v>
      </c>
      <c r="M154" s="90">
        <v>16065.572340000001</v>
      </c>
      <c r="N154" s="90">
        <v>16170.54970000001</v>
      </c>
      <c r="O154" s="90">
        <v>16494.129779999999</v>
      </c>
      <c r="P154" s="90">
        <v>16871.58972</v>
      </c>
      <c r="Q154" s="90">
        <v>17172.932000000012</v>
      </c>
      <c r="R154" s="90"/>
      <c r="S154" s="90">
        <f t="shared" si="18"/>
        <v>171930.79730000001</v>
      </c>
      <c r="T154" s="90">
        <f t="shared" si="20"/>
        <v>-10422.445300000196</v>
      </c>
      <c r="U154" s="91">
        <f t="shared" ref="U154:U224" si="22">S154/F154</f>
        <v>1.0645319277358498</v>
      </c>
    </row>
    <row r="155" spans="1:21" s="92" customFormat="1" ht="15.45" customHeight="1" x14ac:dyDescent="0.3">
      <c r="A155" s="85" t="s">
        <v>112</v>
      </c>
      <c r="B155" s="88" t="s">
        <v>1</v>
      </c>
      <c r="C155" s="88" t="s">
        <v>63</v>
      </c>
      <c r="D155" s="87" t="s">
        <v>70</v>
      </c>
      <c r="E155" s="88" t="s">
        <v>71</v>
      </c>
      <c r="F155" s="89">
        <v>226978.2540000001</v>
      </c>
      <c r="G155" s="99">
        <v>16384.935239999999</v>
      </c>
      <c r="H155" s="99">
        <v>17201.82128</v>
      </c>
      <c r="I155" s="99">
        <v>17385.5838</v>
      </c>
      <c r="J155" s="99">
        <v>18169.483380000009</v>
      </c>
      <c r="K155" s="99">
        <v>18893.405940000001</v>
      </c>
      <c r="L155" s="90">
        <v>18775.792460000011</v>
      </c>
      <c r="M155" s="90">
        <v>17709.702399999998</v>
      </c>
      <c r="N155" s="90">
        <v>17958.647679999998</v>
      </c>
      <c r="O155" s="90">
        <v>17863.615979999999</v>
      </c>
      <c r="P155" s="90">
        <v>17588.3377</v>
      </c>
      <c r="Q155" s="90">
        <v>18344.34232</v>
      </c>
      <c r="R155" s="90"/>
      <c r="S155" s="90">
        <f t="shared" si="18"/>
        <v>196275.66818000001</v>
      </c>
      <c r="T155" s="90">
        <f t="shared" si="20"/>
        <v>30702.585820000095</v>
      </c>
      <c r="U155" s="91">
        <f t="shared" si="22"/>
        <v>0.86473335978696853</v>
      </c>
    </row>
    <row r="156" spans="1:21" s="92" customFormat="1" ht="15.45" customHeight="1" x14ac:dyDescent="0.3">
      <c r="A156" s="85" t="s">
        <v>112</v>
      </c>
      <c r="B156" s="88" t="s">
        <v>1</v>
      </c>
      <c r="C156" s="88" t="s">
        <v>63</v>
      </c>
      <c r="D156" s="87" t="s">
        <v>72</v>
      </c>
      <c r="E156" s="88" t="s">
        <v>73</v>
      </c>
      <c r="F156" s="89">
        <v>14409.048000000001</v>
      </c>
      <c r="G156" s="99">
        <v>806.03000000000009</v>
      </c>
      <c r="H156" s="99">
        <v>978.42000000000007</v>
      </c>
      <c r="I156" s="99">
        <v>943.29200000000014</v>
      </c>
      <c r="J156" s="99">
        <v>1110.9659999999999</v>
      </c>
      <c r="K156" s="99">
        <v>1646.0820000000001</v>
      </c>
      <c r="L156" s="90">
        <v>2876.9560000000001</v>
      </c>
      <c r="M156" s="90">
        <v>1642.72</v>
      </c>
      <c r="N156" s="90">
        <v>1461.73956</v>
      </c>
      <c r="O156" s="90">
        <v>2708.5100000000011</v>
      </c>
      <c r="P156" s="90">
        <v>2294.944</v>
      </c>
      <c r="Q156" s="90">
        <v>2154.9639999999999</v>
      </c>
      <c r="R156" s="90"/>
      <c r="S156" s="90">
        <f t="shared" si="18"/>
        <v>18624.62356</v>
      </c>
      <c r="T156" s="90">
        <f t="shared" si="20"/>
        <v>-4215.5755599999993</v>
      </c>
      <c r="U156" s="91">
        <f t="shared" si="22"/>
        <v>1.2925644747661329</v>
      </c>
    </row>
    <row r="157" spans="1:21" s="92" customFormat="1" ht="15.45" customHeight="1" x14ac:dyDescent="0.3">
      <c r="A157" s="85" t="s">
        <v>112</v>
      </c>
      <c r="B157" s="88" t="s">
        <v>1</v>
      </c>
      <c r="C157" s="88" t="s">
        <v>63</v>
      </c>
      <c r="D157" s="87" t="s">
        <v>74</v>
      </c>
      <c r="E157" s="88" t="s">
        <v>75</v>
      </c>
      <c r="F157" s="89">
        <v>30692.187999999991</v>
      </c>
      <c r="G157" s="99">
        <v>95.981999999999999</v>
      </c>
      <c r="H157" s="99">
        <v>221.39</v>
      </c>
      <c r="I157" s="99">
        <v>76.262000000000015</v>
      </c>
      <c r="J157" s="99">
        <v>1086.402</v>
      </c>
      <c r="K157" s="99">
        <v>6178.8200000000006</v>
      </c>
      <c r="L157" s="90">
        <v>479.91000000000008</v>
      </c>
      <c r="M157" s="90">
        <v>378.95800000000003</v>
      </c>
      <c r="N157" s="90">
        <v>789.35672</v>
      </c>
      <c r="O157" s="90">
        <v>645.35400000000004</v>
      </c>
      <c r="P157" s="90">
        <v>4663.4077000000016</v>
      </c>
      <c r="Q157" s="90">
        <v>1517.6971000000001</v>
      </c>
      <c r="R157" s="90"/>
      <c r="S157" s="90">
        <f t="shared" si="18"/>
        <v>16133.53952</v>
      </c>
      <c r="T157" s="90">
        <f t="shared" si="20"/>
        <v>14558.648479999991</v>
      </c>
      <c r="U157" s="91">
        <f t="shared" si="22"/>
        <v>0.52565621975207522</v>
      </c>
    </row>
    <row r="158" spans="1:21" s="92" customFormat="1" ht="15.45" customHeight="1" x14ac:dyDescent="0.3">
      <c r="A158" s="85" t="s">
        <v>112</v>
      </c>
      <c r="B158" s="88" t="s">
        <v>1</v>
      </c>
      <c r="C158" s="88" t="s">
        <v>63</v>
      </c>
      <c r="D158" s="87" t="s">
        <v>76</v>
      </c>
      <c r="E158" s="88" t="s">
        <v>21</v>
      </c>
      <c r="F158" s="89">
        <v>1885.800000000002</v>
      </c>
      <c r="G158" s="99">
        <v>210.45992000000001</v>
      </c>
      <c r="H158" s="99">
        <v>90.216879999999989</v>
      </c>
      <c r="I158" s="99">
        <v>120.02562</v>
      </c>
      <c r="J158" s="99">
        <v>58.624840000000013</v>
      </c>
      <c r="K158" s="99">
        <v>28.414280000000009</v>
      </c>
      <c r="L158" s="90">
        <v>139.13893999999999</v>
      </c>
      <c r="M158" s="90">
        <v>13.662559999999999</v>
      </c>
      <c r="N158" s="90">
        <v>63.53716</v>
      </c>
      <c r="O158" s="90">
        <v>93.441099999999992</v>
      </c>
      <c r="P158" s="90">
        <v>296.36644000000001</v>
      </c>
      <c r="Q158" s="90">
        <v>284.01967999999999</v>
      </c>
      <c r="R158" s="90"/>
      <c r="S158" s="90">
        <f t="shared" si="18"/>
        <v>1397.90742</v>
      </c>
      <c r="T158" s="90">
        <f t="shared" si="20"/>
        <v>487.892580000002</v>
      </c>
      <c r="U158" s="91">
        <f t="shared" si="22"/>
        <v>0.74128084632516622</v>
      </c>
    </row>
    <row r="159" spans="1:21" s="92" customFormat="1" ht="15.45" customHeight="1" x14ac:dyDescent="0.3">
      <c r="A159" s="85" t="s">
        <v>112</v>
      </c>
      <c r="B159" s="88" t="s">
        <v>1</v>
      </c>
      <c r="C159" s="88" t="s">
        <v>63</v>
      </c>
      <c r="D159" s="87" t="s">
        <v>77</v>
      </c>
      <c r="E159" s="88" t="s">
        <v>78</v>
      </c>
      <c r="F159" s="89">
        <v>135833.6937360006</v>
      </c>
      <c r="G159" s="99">
        <v>10557.004619999991</v>
      </c>
      <c r="H159" s="99">
        <v>11145.430499999989</v>
      </c>
      <c r="I159" s="99">
        <v>11408.158419999991</v>
      </c>
      <c r="J159" s="99">
        <v>11807.85708</v>
      </c>
      <c r="K159" s="99">
        <v>12451.78764</v>
      </c>
      <c r="L159" s="90">
        <v>13005.597959999999</v>
      </c>
      <c r="M159" s="90">
        <v>12081.28188</v>
      </c>
      <c r="N159" s="90">
        <v>12198.655280000001</v>
      </c>
      <c r="O159" s="90">
        <v>12698.98434000001</v>
      </c>
      <c r="P159" s="90">
        <v>12747.923860000021</v>
      </c>
      <c r="Q159" s="90">
        <v>13034.87906000001</v>
      </c>
      <c r="R159" s="90"/>
      <c r="S159" s="90">
        <f t="shared" si="18"/>
        <v>133137.56064000001</v>
      </c>
      <c r="T159" s="90">
        <f t="shared" si="20"/>
        <v>2696.1330960005871</v>
      </c>
      <c r="U159" s="91">
        <f t="shared" si="22"/>
        <v>0.98015122005560229</v>
      </c>
    </row>
    <row r="160" spans="1:21" s="92" customFormat="1" ht="15.45" customHeight="1" x14ac:dyDescent="0.3">
      <c r="A160" s="85" t="s">
        <v>112</v>
      </c>
      <c r="B160" s="88" t="s">
        <v>1</v>
      </c>
      <c r="C160" s="88" t="s">
        <v>63</v>
      </c>
      <c r="D160" s="87" t="s">
        <v>79</v>
      </c>
      <c r="E160" s="88" t="s">
        <v>22</v>
      </c>
      <c r="F160" s="89">
        <v>42074.699999999691</v>
      </c>
      <c r="G160" s="99">
        <v>3184.8521800000012</v>
      </c>
      <c r="H160" s="99">
        <v>3169.6211199999998</v>
      </c>
      <c r="I160" s="99">
        <v>3210.2473399999999</v>
      </c>
      <c r="J160" s="99">
        <v>3197.3169199999988</v>
      </c>
      <c r="K160" s="99">
        <v>2856.7650000000008</v>
      </c>
      <c r="L160" s="90">
        <v>2906.906660000001</v>
      </c>
      <c r="M160" s="90">
        <v>1733.1543999999999</v>
      </c>
      <c r="N160" s="90">
        <v>1969.811840000001</v>
      </c>
      <c r="O160" s="90">
        <v>3272.4312200000008</v>
      </c>
      <c r="P160" s="90">
        <v>3707.4761999999969</v>
      </c>
      <c r="Q160" s="90">
        <v>6304.4124200000051</v>
      </c>
      <c r="R160" s="90"/>
      <c r="S160" s="90">
        <f t="shared" si="18"/>
        <v>35512.99530000001</v>
      </c>
      <c r="T160" s="90">
        <f t="shared" si="20"/>
        <v>6561.7046999996819</v>
      </c>
      <c r="U160" s="91">
        <f t="shared" si="22"/>
        <v>0.84404631049063383</v>
      </c>
    </row>
    <row r="161" spans="1:21" s="92" customFormat="1" ht="15.45" customHeight="1" x14ac:dyDescent="0.3">
      <c r="A161" s="85" t="s">
        <v>112</v>
      </c>
      <c r="B161" s="88" t="s">
        <v>1</v>
      </c>
      <c r="C161" s="88" t="s">
        <v>63</v>
      </c>
      <c r="D161" s="87" t="s">
        <v>80</v>
      </c>
      <c r="E161" s="88" t="s">
        <v>23</v>
      </c>
      <c r="F161" s="89">
        <v>4635.5599999999986</v>
      </c>
      <c r="G161" s="99">
        <v>355.31734000000012</v>
      </c>
      <c r="H161" s="99">
        <v>158.04730000000001</v>
      </c>
      <c r="I161" s="99">
        <v>53.807720000000039</v>
      </c>
      <c r="J161" s="99">
        <v>217.28618</v>
      </c>
      <c r="K161" s="99">
        <v>777.96454000000062</v>
      </c>
      <c r="L161" s="90">
        <v>666.88551999999993</v>
      </c>
      <c r="M161" s="90">
        <v>1139.34034</v>
      </c>
      <c r="N161" s="90">
        <v>678.72262000000001</v>
      </c>
      <c r="O161" s="90">
        <v>804.17786000000024</v>
      </c>
      <c r="P161" s="90">
        <v>852.10085999999944</v>
      </c>
      <c r="Q161" s="90">
        <v>412.63114000000002</v>
      </c>
      <c r="R161" s="90"/>
      <c r="S161" s="90">
        <f t="shared" si="18"/>
        <v>6116.2814200000012</v>
      </c>
      <c r="T161" s="90">
        <f t="shared" si="20"/>
        <v>-1480.7214200000026</v>
      </c>
      <c r="U161" s="91">
        <f t="shared" si="22"/>
        <v>1.3194266539533526</v>
      </c>
    </row>
    <row r="162" spans="1:21" s="92" customFormat="1" ht="15.45" customHeight="1" x14ac:dyDescent="0.3">
      <c r="A162" s="85" t="s">
        <v>112</v>
      </c>
      <c r="B162" s="88" t="s">
        <v>1</v>
      </c>
      <c r="C162" s="88" t="s">
        <v>63</v>
      </c>
      <c r="D162" s="87" t="s">
        <v>81</v>
      </c>
      <c r="E162" s="88" t="s">
        <v>82</v>
      </c>
      <c r="F162" s="89">
        <v>2468.400000000001</v>
      </c>
      <c r="G162" s="99">
        <v>128.91041999999999</v>
      </c>
      <c r="H162" s="99">
        <v>294.60246000000012</v>
      </c>
      <c r="I162" s="99">
        <v>286.60252000000008</v>
      </c>
      <c r="J162" s="99">
        <v>271.42948000000001</v>
      </c>
      <c r="K162" s="99">
        <v>150.23486</v>
      </c>
      <c r="L162" s="90">
        <v>357.03644000000008</v>
      </c>
      <c r="M162" s="90">
        <v>77.697300000000013</v>
      </c>
      <c r="N162" s="90">
        <v>1.19</v>
      </c>
      <c r="O162" s="90">
        <v>378.24694000000011</v>
      </c>
      <c r="P162" s="90">
        <v>592.90108000000009</v>
      </c>
      <c r="Q162" s="90">
        <v>248.9327000000001</v>
      </c>
      <c r="R162" s="90"/>
      <c r="S162" s="90">
        <f t="shared" si="18"/>
        <v>2787.784200000001</v>
      </c>
      <c r="T162" s="90">
        <f t="shared" si="20"/>
        <v>-319.38419999999996</v>
      </c>
      <c r="U162" s="91">
        <f t="shared" si="22"/>
        <v>1.1293891589693728</v>
      </c>
    </row>
    <row r="163" spans="1:21" s="92" customFormat="1" ht="15.45" customHeight="1" x14ac:dyDescent="0.3">
      <c r="A163" s="85" t="s">
        <v>112</v>
      </c>
      <c r="B163" s="88" t="s">
        <v>1</v>
      </c>
      <c r="C163" s="88" t="s">
        <v>63</v>
      </c>
      <c r="D163" s="87" t="s">
        <v>83</v>
      </c>
      <c r="E163" s="88" t="s">
        <v>24</v>
      </c>
      <c r="F163" s="89">
        <v>109409.5860000002</v>
      </c>
      <c r="G163" s="99">
        <v>11908.096760000009</v>
      </c>
      <c r="H163" s="99">
        <v>10558.9771</v>
      </c>
      <c r="I163" s="99">
        <v>10701.88488</v>
      </c>
      <c r="J163" s="99">
        <v>6171.3000199999979</v>
      </c>
      <c r="K163" s="99">
        <v>7226.1189400000058</v>
      </c>
      <c r="L163" s="90">
        <v>8697.3822400000026</v>
      </c>
      <c r="M163" s="90">
        <v>7039.6092200000021</v>
      </c>
      <c r="N163" s="90">
        <v>8558.3314199999968</v>
      </c>
      <c r="O163" s="90">
        <v>9846.4605200000133</v>
      </c>
      <c r="P163" s="90">
        <v>9573.5180399999972</v>
      </c>
      <c r="Q163" s="90">
        <v>10784.03805999997</v>
      </c>
      <c r="R163" s="90"/>
      <c r="S163" s="90">
        <f t="shared" si="18"/>
        <v>101065.71719999998</v>
      </c>
      <c r="T163" s="90">
        <f t="shared" si="20"/>
        <v>8343.8688000002148</v>
      </c>
      <c r="U163" s="91">
        <f t="shared" si="22"/>
        <v>0.92373731493691791</v>
      </c>
    </row>
    <row r="164" spans="1:21" s="92" customFormat="1" ht="15.45" customHeight="1" x14ac:dyDescent="0.3">
      <c r="A164" s="85" t="s">
        <v>112</v>
      </c>
      <c r="B164" s="88" t="s">
        <v>1</v>
      </c>
      <c r="C164" s="88" t="s">
        <v>63</v>
      </c>
      <c r="D164" s="87" t="s">
        <v>84</v>
      </c>
      <c r="E164" s="88" t="s">
        <v>85</v>
      </c>
      <c r="F164" s="89">
        <v>114786.6599999997</v>
      </c>
      <c r="G164" s="99">
        <v>6927.5241000000051</v>
      </c>
      <c r="H164" s="99">
        <v>9072.6072599999989</v>
      </c>
      <c r="I164" s="99">
        <v>10125.00538000001</v>
      </c>
      <c r="J164" s="99">
        <v>13150.112339999991</v>
      </c>
      <c r="K164" s="99">
        <v>12917.51336000001</v>
      </c>
      <c r="L164" s="90">
        <v>9099.8096400000122</v>
      </c>
      <c r="M164" s="90">
        <v>5309.6790000000065</v>
      </c>
      <c r="N164" s="90">
        <v>6473.0403999999999</v>
      </c>
      <c r="O164" s="90">
        <v>8933.6488999999983</v>
      </c>
      <c r="P164" s="90">
        <v>8975.5537600000007</v>
      </c>
      <c r="Q164" s="90">
        <v>8364.1000599999988</v>
      </c>
      <c r="R164" s="90"/>
      <c r="S164" s="90">
        <f t="shared" si="18"/>
        <v>99348.594200000021</v>
      </c>
      <c r="T164" s="90">
        <f t="shared" si="20"/>
        <v>15438.065799999677</v>
      </c>
      <c r="U164" s="91">
        <f t="shared" si="22"/>
        <v>0.86550644648080433</v>
      </c>
    </row>
    <row r="165" spans="1:21" s="92" customFormat="1" ht="15.45" customHeight="1" x14ac:dyDescent="0.3">
      <c r="A165" s="85" t="s">
        <v>112</v>
      </c>
      <c r="B165" s="88" t="s">
        <v>1</v>
      </c>
      <c r="C165" s="88" t="s">
        <v>63</v>
      </c>
      <c r="D165" s="87" t="s">
        <v>86</v>
      </c>
      <c r="E165" s="88" t="s">
        <v>25</v>
      </c>
      <c r="F165" s="89">
        <v>31246</v>
      </c>
      <c r="G165" s="99">
        <v>646.25092000000018</v>
      </c>
      <c r="H165" s="99">
        <v>1008.64366</v>
      </c>
      <c r="I165" s="99">
        <v>2149.7995999999989</v>
      </c>
      <c r="J165" s="99">
        <v>2131.91696</v>
      </c>
      <c r="K165" s="99">
        <v>4964.3723000000009</v>
      </c>
      <c r="L165" s="90">
        <v>1232.4700800000001</v>
      </c>
      <c r="M165" s="90">
        <v>2856.3991599999999</v>
      </c>
      <c r="N165" s="90">
        <v>7531.2760800000005</v>
      </c>
      <c r="O165" s="90">
        <v>2585.7901000000002</v>
      </c>
      <c r="P165" s="90">
        <v>1272.881000000001</v>
      </c>
      <c r="Q165" s="90">
        <v>2305.4322200000011</v>
      </c>
      <c r="R165" s="90"/>
      <c r="S165" s="90">
        <f t="shared" si="18"/>
        <v>28685.232080000002</v>
      </c>
      <c r="T165" s="90">
        <f t="shared" si="20"/>
        <v>2560.7679199999984</v>
      </c>
      <c r="U165" s="91">
        <f t="shared" si="22"/>
        <v>0.91804493631184791</v>
      </c>
    </row>
    <row r="166" spans="1:21" s="92" customFormat="1" ht="15.45" customHeight="1" x14ac:dyDescent="0.3">
      <c r="A166" s="85" t="s">
        <v>112</v>
      </c>
      <c r="B166" s="88" t="s">
        <v>1</v>
      </c>
      <c r="C166" s="88" t="s">
        <v>63</v>
      </c>
      <c r="D166" s="87" t="s">
        <v>87</v>
      </c>
      <c r="E166" s="88" t="s">
        <v>26</v>
      </c>
      <c r="F166" s="89">
        <v>24168.89799999999</v>
      </c>
      <c r="G166" s="99">
        <v>1479.3078200000009</v>
      </c>
      <c r="H166" s="99">
        <v>1950.0500999999999</v>
      </c>
      <c r="I166" s="99">
        <v>1887.9231</v>
      </c>
      <c r="J166" s="99">
        <v>1134.25152</v>
      </c>
      <c r="K166" s="99">
        <v>1603.9287200000001</v>
      </c>
      <c r="L166" s="90">
        <v>2445.947720000001</v>
      </c>
      <c r="M166" s="90">
        <v>2202.5013600000002</v>
      </c>
      <c r="N166" s="90">
        <v>1197.976620000001</v>
      </c>
      <c r="O166" s="90">
        <v>2165.40708</v>
      </c>
      <c r="P166" s="90">
        <v>2231.31738</v>
      </c>
      <c r="Q166" s="90">
        <v>8296.0301000000018</v>
      </c>
      <c r="R166" s="90"/>
      <c r="S166" s="90">
        <f t="shared" ref="S166:S234" si="23">SUM(G166:R166)</f>
        <v>26594.641520000005</v>
      </c>
      <c r="T166" s="90">
        <f t="shared" si="20"/>
        <v>-2425.7435200000145</v>
      </c>
      <c r="U166" s="91">
        <f t="shared" si="22"/>
        <v>1.1003663270042356</v>
      </c>
    </row>
    <row r="167" spans="1:21" s="92" customFormat="1" ht="15.45" customHeight="1" x14ac:dyDescent="0.3">
      <c r="A167" s="85" t="s">
        <v>112</v>
      </c>
      <c r="B167" s="88" t="s">
        <v>1</v>
      </c>
      <c r="C167" s="88" t="s">
        <v>63</v>
      </c>
      <c r="D167" s="87" t="s">
        <v>88</v>
      </c>
      <c r="E167" s="88" t="s">
        <v>27</v>
      </c>
      <c r="F167" s="89">
        <v>100808.48</v>
      </c>
      <c r="G167" s="99">
        <v>4939.6126799999993</v>
      </c>
      <c r="H167" s="99">
        <v>4523.057859999999</v>
      </c>
      <c r="I167" s="99">
        <v>14245.234479999999</v>
      </c>
      <c r="J167" s="99">
        <v>5636.4755400000004</v>
      </c>
      <c r="K167" s="99">
        <v>6364.9610200000006</v>
      </c>
      <c r="L167" s="90">
        <v>5567.0334399999983</v>
      </c>
      <c r="M167" s="90">
        <v>7475.9670799999994</v>
      </c>
      <c r="N167" s="90">
        <v>6296.1982000000007</v>
      </c>
      <c r="O167" s="90">
        <v>12418.45074</v>
      </c>
      <c r="P167" s="90">
        <v>7229.1605600000021</v>
      </c>
      <c r="Q167" s="90">
        <v>6900.2178000000022</v>
      </c>
      <c r="R167" s="90"/>
      <c r="S167" s="90">
        <f t="shared" si="23"/>
        <v>81596.369399999996</v>
      </c>
      <c r="T167" s="90">
        <f t="shared" si="20"/>
        <v>19212.1106</v>
      </c>
      <c r="U167" s="91">
        <f t="shared" si="22"/>
        <v>0.80941969762861221</v>
      </c>
    </row>
    <row r="168" spans="1:21" s="92" customFormat="1" ht="15.45" customHeight="1" x14ac:dyDescent="0.3">
      <c r="A168" s="85" t="s">
        <v>112</v>
      </c>
      <c r="B168" s="88" t="s">
        <v>1</v>
      </c>
      <c r="C168" s="88" t="s">
        <v>63</v>
      </c>
      <c r="D168" s="87" t="s">
        <v>89</v>
      </c>
      <c r="E168" s="88" t="s">
        <v>28</v>
      </c>
      <c r="F168" s="89">
        <v>4835.1800000000057</v>
      </c>
      <c r="G168" s="99">
        <v>340.21780000000012</v>
      </c>
      <c r="H168" s="99">
        <v>215.79130000000009</v>
      </c>
      <c r="I168" s="99">
        <v>220.53128000000001</v>
      </c>
      <c r="J168" s="99">
        <v>204.26808000000011</v>
      </c>
      <c r="K168" s="99">
        <v>999.54296000000033</v>
      </c>
      <c r="L168" s="90">
        <v>316.73108000000002</v>
      </c>
      <c r="M168" s="90">
        <v>188.15732000000011</v>
      </c>
      <c r="N168" s="90">
        <v>478.42917999999997</v>
      </c>
      <c r="O168" s="90">
        <v>659.65092000000016</v>
      </c>
      <c r="P168" s="90">
        <v>1086.30828</v>
      </c>
      <c r="Q168" s="90">
        <v>8842.1104399999986</v>
      </c>
      <c r="R168" s="90"/>
      <c r="S168" s="90">
        <f t="shared" si="23"/>
        <v>13551.73864</v>
      </c>
      <c r="T168" s="90">
        <f t="shared" si="20"/>
        <v>-8716.5586399999938</v>
      </c>
      <c r="U168" s="91">
        <f t="shared" si="22"/>
        <v>2.8027371555970997</v>
      </c>
    </row>
    <row r="169" spans="1:21" s="92" customFormat="1" ht="15.45" customHeight="1" x14ac:dyDescent="0.3">
      <c r="A169" s="85" t="s">
        <v>112</v>
      </c>
      <c r="B169" s="88" t="s">
        <v>1</v>
      </c>
      <c r="C169" s="88" t="s">
        <v>63</v>
      </c>
      <c r="D169" s="87" t="s">
        <v>90</v>
      </c>
      <c r="E169" s="88" t="s">
        <v>29</v>
      </c>
      <c r="F169" s="89">
        <v>74981.66</v>
      </c>
      <c r="G169" s="99">
        <v>2554.5676800000001</v>
      </c>
      <c r="H169" s="99">
        <v>2663.8774800000001</v>
      </c>
      <c r="I169" s="99">
        <v>3203.2132799999999</v>
      </c>
      <c r="J169" s="99">
        <v>4075.4752400000011</v>
      </c>
      <c r="K169" s="99">
        <v>7408.184100000004</v>
      </c>
      <c r="L169" s="90">
        <v>4857.9774400000006</v>
      </c>
      <c r="M169" s="90">
        <v>7394.2792800000052</v>
      </c>
      <c r="N169" s="90">
        <v>6410.1917399999984</v>
      </c>
      <c r="O169" s="90">
        <v>6850.920640000003</v>
      </c>
      <c r="P169" s="90">
        <v>5622.8091200000026</v>
      </c>
      <c r="Q169" s="90">
        <v>6460.5551999999998</v>
      </c>
      <c r="R169" s="90"/>
      <c r="S169" s="90">
        <f t="shared" si="23"/>
        <v>57502.051200000024</v>
      </c>
      <c r="T169" s="90">
        <f t="shared" si="20"/>
        <v>17479.60879999998</v>
      </c>
      <c r="U169" s="91">
        <f t="shared" si="22"/>
        <v>0.76688154410025089</v>
      </c>
    </row>
    <row r="170" spans="1:21" s="92" customFormat="1" ht="15.45" customHeight="1" x14ac:dyDescent="0.3">
      <c r="A170" s="85" t="s">
        <v>112</v>
      </c>
      <c r="B170" s="88" t="s">
        <v>1</v>
      </c>
      <c r="C170" s="88" t="s">
        <v>63</v>
      </c>
      <c r="D170" s="87" t="s">
        <v>91</v>
      </c>
      <c r="E170" s="88" t="s">
        <v>30</v>
      </c>
      <c r="F170" s="89">
        <v>6459.9999999999991</v>
      </c>
      <c r="G170" s="99">
        <v>672.1755800000002</v>
      </c>
      <c r="H170" s="99">
        <v>420.97474000000011</v>
      </c>
      <c r="I170" s="99">
        <v>73.265920000000023</v>
      </c>
      <c r="J170" s="99">
        <v>52.015920000000001</v>
      </c>
      <c r="K170" s="99">
        <v>152.27376000000001</v>
      </c>
      <c r="L170" s="90">
        <v>3151.515080000001</v>
      </c>
      <c r="M170" s="90">
        <v>121.24808</v>
      </c>
      <c r="N170" s="90">
        <v>16.881679999999999</v>
      </c>
      <c r="O170" s="90">
        <v>0</v>
      </c>
      <c r="P170" s="90">
        <v>10.029999999999999</v>
      </c>
      <c r="Q170" s="90">
        <v>981.33690000000013</v>
      </c>
      <c r="R170" s="90"/>
      <c r="S170" s="90">
        <f t="shared" si="23"/>
        <v>5651.7176600000021</v>
      </c>
      <c r="T170" s="90">
        <f t="shared" si="20"/>
        <v>808.28233999999702</v>
      </c>
      <c r="U170" s="91">
        <f t="shared" si="22"/>
        <v>0.87487889473684255</v>
      </c>
    </row>
    <row r="171" spans="1:21" s="92" customFormat="1" ht="15.45" customHeight="1" x14ac:dyDescent="0.3">
      <c r="A171" s="85" t="s">
        <v>112</v>
      </c>
      <c r="B171" s="88" t="s">
        <v>1</v>
      </c>
      <c r="C171" s="88" t="s">
        <v>63</v>
      </c>
      <c r="D171" s="87" t="s">
        <v>92</v>
      </c>
      <c r="E171" s="88" t="s">
        <v>31</v>
      </c>
      <c r="F171" s="89">
        <v>3264</v>
      </c>
      <c r="G171" s="99">
        <v>14.756</v>
      </c>
      <c r="H171" s="99">
        <v>29.253600000000009</v>
      </c>
      <c r="I171" s="99">
        <v>15.8423</v>
      </c>
      <c r="J171" s="99">
        <v>26.107580000000009</v>
      </c>
      <c r="K171" s="99">
        <v>69.263100000000009</v>
      </c>
      <c r="L171" s="90">
        <v>41.248120000000007</v>
      </c>
      <c r="M171" s="90">
        <v>0.87618000000000007</v>
      </c>
      <c r="N171" s="90">
        <v>226.35534000000001</v>
      </c>
      <c r="O171" s="90">
        <v>76.190260000000023</v>
      </c>
      <c r="P171" s="90">
        <v>1042.9874</v>
      </c>
      <c r="Q171" s="90">
        <v>763.90656000000013</v>
      </c>
      <c r="R171" s="90"/>
      <c r="S171" s="90">
        <f t="shared" si="23"/>
        <v>2306.7864399999999</v>
      </c>
      <c r="T171" s="90">
        <f t="shared" si="20"/>
        <v>957.21356000000014</v>
      </c>
      <c r="U171" s="91">
        <f t="shared" si="22"/>
        <v>0.70673604166666659</v>
      </c>
    </row>
    <row r="172" spans="1:21" s="92" customFormat="1" ht="15.45" customHeight="1" x14ac:dyDescent="0.3">
      <c r="A172" s="85" t="s">
        <v>112</v>
      </c>
      <c r="B172" s="88" t="s">
        <v>1</v>
      </c>
      <c r="C172" s="88" t="s">
        <v>63</v>
      </c>
      <c r="D172" s="87" t="s">
        <v>93</v>
      </c>
      <c r="E172" s="88" t="s">
        <v>94</v>
      </c>
      <c r="F172" s="89">
        <v>20211.600000000031</v>
      </c>
      <c r="G172" s="99">
        <v>338.41082</v>
      </c>
      <c r="H172" s="99">
        <v>2224.3349600000001</v>
      </c>
      <c r="I172" s="99">
        <v>1683.10886</v>
      </c>
      <c r="J172" s="99">
        <v>594.80025999999998</v>
      </c>
      <c r="K172" s="99">
        <v>2203.7447000000002</v>
      </c>
      <c r="L172" s="90">
        <v>2474.3584599999999</v>
      </c>
      <c r="M172" s="90">
        <v>648.38483999999994</v>
      </c>
      <c r="N172" s="90">
        <v>78.49118</v>
      </c>
      <c r="O172" s="90">
        <v>4600.6980000000003</v>
      </c>
      <c r="P172" s="90">
        <v>1578.42652</v>
      </c>
      <c r="Q172" s="90">
        <v>619.76148000000001</v>
      </c>
      <c r="R172" s="90"/>
      <c r="S172" s="90">
        <f t="shared" si="23"/>
        <v>17044.520080000002</v>
      </c>
      <c r="T172" s="90">
        <f t="shared" si="20"/>
        <v>3167.0799200000292</v>
      </c>
      <c r="U172" s="91">
        <f t="shared" si="22"/>
        <v>0.84330384927467272</v>
      </c>
    </row>
    <row r="173" spans="1:21" s="92" customFormat="1" ht="15.45" customHeight="1" x14ac:dyDescent="0.3">
      <c r="A173" s="85" t="s">
        <v>112</v>
      </c>
      <c r="B173" s="88" t="s">
        <v>1</v>
      </c>
      <c r="C173" s="88" t="s">
        <v>63</v>
      </c>
      <c r="D173" s="87" t="s">
        <v>95</v>
      </c>
      <c r="E173" s="88" t="s">
        <v>32</v>
      </c>
      <c r="F173" s="89">
        <v>1235.2200000000009</v>
      </c>
      <c r="G173" s="99">
        <v>24.117740000000001</v>
      </c>
      <c r="H173" s="99">
        <v>46.587040000000002</v>
      </c>
      <c r="I173" s="99">
        <v>16.459399999999999</v>
      </c>
      <c r="J173" s="99">
        <v>22.914300000000001</v>
      </c>
      <c r="K173" s="99">
        <v>21.59</v>
      </c>
      <c r="L173" s="90">
        <v>52.421199999999999</v>
      </c>
      <c r="M173" s="90">
        <v>53.730840000000001</v>
      </c>
      <c r="N173" s="90">
        <v>14.444900000000001</v>
      </c>
      <c r="O173" s="90">
        <v>37.412599999999998</v>
      </c>
      <c r="P173" s="90">
        <v>70.396660000000026</v>
      </c>
      <c r="Q173" s="90">
        <v>90.899000000000015</v>
      </c>
      <c r="R173" s="90"/>
      <c r="S173" s="90">
        <f t="shared" si="23"/>
        <v>450.97367999999994</v>
      </c>
      <c r="T173" s="90">
        <f t="shared" si="20"/>
        <v>784.24632000000099</v>
      </c>
      <c r="U173" s="91">
        <f t="shared" si="22"/>
        <v>0.36509583717880184</v>
      </c>
    </row>
    <row r="174" spans="1:21" s="92" customFormat="1" ht="15.45" customHeight="1" x14ac:dyDescent="0.3">
      <c r="A174" s="85" t="s">
        <v>112</v>
      </c>
      <c r="B174" s="88" t="s">
        <v>1</v>
      </c>
      <c r="C174" s="88" t="s">
        <v>63</v>
      </c>
      <c r="D174" s="87" t="s">
        <v>96</v>
      </c>
      <c r="E174" s="88" t="s">
        <v>33</v>
      </c>
      <c r="F174" s="89">
        <v>36352.932000000081</v>
      </c>
      <c r="G174" s="99">
        <v>1768.8624</v>
      </c>
      <c r="H174" s="99">
        <v>1984.198560000001</v>
      </c>
      <c r="I174" s="99">
        <v>2316.8891199999998</v>
      </c>
      <c r="J174" s="99">
        <v>1974.75728</v>
      </c>
      <c r="K174" s="99">
        <v>2148.8134599999998</v>
      </c>
      <c r="L174" s="90">
        <v>2473.0622000000012</v>
      </c>
      <c r="M174" s="90">
        <v>2098.7515600000002</v>
      </c>
      <c r="N174" s="90">
        <v>1788.1286399999999</v>
      </c>
      <c r="O174" s="90">
        <v>2424.4671200000012</v>
      </c>
      <c r="P174" s="90">
        <v>2711.7364000000011</v>
      </c>
      <c r="Q174" s="90">
        <v>1599.3606599999989</v>
      </c>
      <c r="R174" s="90"/>
      <c r="S174" s="90">
        <f t="shared" si="23"/>
        <v>23289.027400000003</v>
      </c>
      <c r="T174" s="90">
        <f t="shared" si="20"/>
        <v>13063.904600000078</v>
      </c>
      <c r="U174" s="91">
        <f t="shared" si="22"/>
        <v>0.64063683776593183</v>
      </c>
    </row>
    <row r="175" spans="1:21" s="92" customFormat="1" ht="15.45" customHeight="1" x14ac:dyDescent="0.3">
      <c r="A175" s="85" t="s">
        <v>112</v>
      </c>
      <c r="B175" s="88" t="s">
        <v>1</v>
      </c>
      <c r="C175" s="88" t="s">
        <v>63</v>
      </c>
      <c r="D175" s="87" t="s">
        <v>97</v>
      </c>
      <c r="E175" s="88" t="s">
        <v>98</v>
      </c>
      <c r="F175" s="89">
        <v>2423.1799999999848</v>
      </c>
      <c r="G175" s="99">
        <v>103.79894</v>
      </c>
      <c r="H175" s="99">
        <v>20.506420000000009</v>
      </c>
      <c r="I175" s="99">
        <v>37.323880000000003</v>
      </c>
      <c r="J175" s="99">
        <v>675.16791999999975</v>
      </c>
      <c r="K175" s="99">
        <v>29.844100000000001</v>
      </c>
      <c r="L175" s="90">
        <v>128.73929999999999</v>
      </c>
      <c r="M175" s="90">
        <v>25.66988000000001</v>
      </c>
      <c r="N175" s="90">
        <v>15.53426</v>
      </c>
      <c r="O175" s="90">
        <v>51.68160000000001</v>
      </c>
      <c r="P175" s="90">
        <v>641.65106000000014</v>
      </c>
      <c r="Q175" s="90">
        <v>171.54295999999999</v>
      </c>
      <c r="R175" s="90"/>
      <c r="S175" s="90">
        <f t="shared" si="23"/>
        <v>1901.4603199999999</v>
      </c>
      <c r="T175" s="90">
        <f t="shared" si="20"/>
        <v>521.71967999998492</v>
      </c>
      <c r="U175" s="91">
        <f t="shared" si="22"/>
        <v>0.78469627514258611</v>
      </c>
    </row>
    <row r="176" spans="1:21" s="97" customFormat="1" ht="15.45" customHeight="1" x14ac:dyDescent="0.3">
      <c r="A176" s="78" t="s">
        <v>113</v>
      </c>
      <c r="B176" s="79" t="s">
        <v>62</v>
      </c>
      <c r="C176" s="94"/>
      <c r="D176" s="79"/>
      <c r="E176" s="94"/>
      <c r="F176" s="81">
        <f>SUM(F177:F203)</f>
        <v>9525277.2193945739</v>
      </c>
      <c r="G176" s="81">
        <f>SUM(G177:G203)</f>
        <v>575086.21899999981</v>
      </c>
      <c r="H176" s="81">
        <f t="shared" ref="H176:R176" si="24">SUM(H177:H203)</f>
        <v>621340.49899999984</v>
      </c>
      <c r="I176" s="81">
        <f t="shared" si="24"/>
        <v>768257.2272458527</v>
      </c>
      <c r="J176" s="81">
        <f t="shared" si="24"/>
        <v>749655.28800000029</v>
      </c>
      <c r="K176" s="81">
        <f t="shared" si="24"/>
        <v>850146.7948584581</v>
      </c>
      <c r="L176" s="81">
        <f t="shared" si="24"/>
        <v>768748.62502527516</v>
      </c>
      <c r="M176" s="81">
        <f t="shared" si="24"/>
        <v>623537.22700252617</v>
      </c>
      <c r="N176" s="81">
        <f t="shared" si="24"/>
        <v>736716.53581853595</v>
      </c>
      <c r="O176" s="81">
        <f t="shared" si="24"/>
        <v>913407.08478813746</v>
      </c>
      <c r="P176" s="81">
        <f t="shared" si="24"/>
        <v>869225.7612086687</v>
      </c>
      <c r="Q176" s="81">
        <f t="shared" si="24"/>
        <v>930592.03676959092</v>
      </c>
      <c r="R176" s="81">
        <f t="shared" si="24"/>
        <v>0</v>
      </c>
      <c r="S176" s="74">
        <f t="shared" si="23"/>
        <v>8406713.2987170424</v>
      </c>
      <c r="T176" s="74">
        <f t="shared" si="20"/>
        <v>1118563.9206775315</v>
      </c>
      <c r="U176" s="76">
        <f t="shared" si="22"/>
        <v>0.88256888540734491</v>
      </c>
    </row>
    <row r="177" spans="1:21" s="92" customFormat="1" ht="15.45" customHeight="1" x14ac:dyDescent="0.3">
      <c r="A177" s="85" t="s">
        <v>113</v>
      </c>
      <c r="B177" s="86" t="s">
        <v>0</v>
      </c>
      <c r="C177" s="88" t="s">
        <v>63</v>
      </c>
      <c r="D177" s="87" t="s">
        <v>64</v>
      </c>
      <c r="E177" s="86" t="s">
        <v>19</v>
      </c>
      <c r="F177" s="89">
        <v>320563.37500000012</v>
      </c>
      <c r="G177" s="89">
        <v>0</v>
      </c>
      <c r="H177" s="90">
        <v>0</v>
      </c>
      <c r="I177" s="90">
        <v>6552.8430000000008</v>
      </c>
      <c r="J177" s="90">
        <v>88599.967500000013</v>
      </c>
      <c r="K177" s="90">
        <v>0</v>
      </c>
      <c r="L177" s="90">
        <v>30702.476750000009</v>
      </c>
      <c r="M177" s="90">
        <v>0</v>
      </c>
      <c r="N177" s="90">
        <v>5218.1717500000004</v>
      </c>
      <c r="O177" s="90">
        <v>41962.137250000007</v>
      </c>
      <c r="P177" s="90">
        <v>47008.775000000009</v>
      </c>
      <c r="Q177" s="90">
        <v>0</v>
      </c>
      <c r="R177" s="90"/>
      <c r="S177" s="90">
        <f t="shared" si="23"/>
        <v>220044.37125000003</v>
      </c>
      <c r="T177" s="90">
        <f t="shared" si="20"/>
        <v>100519.00375000009</v>
      </c>
      <c r="U177" s="91">
        <f t="shared" si="22"/>
        <v>0.68643016766965326</v>
      </c>
    </row>
    <row r="178" spans="1:21" s="92" customFormat="1" ht="15.45" customHeight="1" x14ac:dyDescent="0.3">
      <c r="A178" s="85" t="s">
        <v>113</v>
      </c>
      <c r="B178" s="86" t="s">
        <v>0</v>
      </c>
      <c r="C178" s="88" t="s">
        <v>63</v>
      </c>
      <c r="D178" s="87" t="s">
        <v>65</v>
      </c>
      <c r="E178" s="87" t="s">
        <v>20</v>
      </c>
      <c r="F178" s="89">
        <v>27500</v>
      </c>
      <c r="G178" s="89">
        <v>0</v>
      </c>
      <c r="H178" s="90">
        <v>0</v>
      </c>
      <c r="I178" s="90">
        <v>0</v>
      </c>
      <c r="J178" s="90">
        <v>0</v>
      </c>
      <c r="K178" s="90">
        <v>12529.583000000001</v>
      </c>
      <c r="L178" s="90">
        <v>0</v>
      </c>
      <c r="M178" s="90">
        <v>13327.402</v>
      </c>
      <c r="N178" s="90">
        <v>0</v>
      </c>
      <c r="O178" s="90">
        <v>0</v>
      </c>
      <c r="P178" s="90">
        <v>0</v>
      </c>
      <c r="Q178" s="90">
        <v>0</v>
      </c>
      <c r="R178" s="90"/>
      <c r="S178" s="90">
        <f t="shared" si="23"/>
        <v>25856.985000000001</v>
      </c>
      <c r="T178" s="90">
        <f t="shared" si="20"/>
        <v>1643.0149999999994</v>
      </c>
      <c r="U178" s="91">
        <f t="shared" si="22"/>
        <v>0.94025400000000003</v>
      </c>
    </row>
    <row r="179" spans="1:21" s="92" customFormat="1" ht="15.45" customHeight="1" x14ac:dyDescent="0.3">
      <c r="A179" s="85" t="s">
        <v>113</v>
      </c>
      <c r="B179" s="86" t="s">
        <v>0</v>
      </c>
      <c r="C179" s="88" t="s">
        <v>63</v>
      </c>
      <c r="D179" s="87">
        <v>1551</v>
      </c>
      <c r="E179" s="87" t="s">
        <v>66</v>
      </c>
      <c r="F179" s="89">
        <v>584119.90829457401</v>
      </c>
      <c r="G179" s="89">
        <v>0</v>
      </c>
      <c r="H179" s="90">
        <v>0</v>
      </c>
      <c r="I179" s="90">
        <v>51862.231995852941</v>
      </c>
      <c r="J179" s="90">
        <v>0</v>
      </c>
      <c r="K179" s="90">
        <v>38336.608108458029</v>
      </c>
      <c r="L179" s="90">
        <v>20327.043025274841</v>
      </c>
      <c r="M179" s="90">
        <v>24448.10625252637</v>
      </c>
      <c r="N179" s="90">
        <v>56856.836818535703</v>
      </c>
      <c r="O179" s="90">
        <v>73616.394788137593</v>
      </c>
      <c r="P179" s="90">
        <v>46182.56270866844</v>
      </c>
      <c r="Q179" s="90">
        <v>36019.030519590793</v>
      </c>
      <c r="R179" s="90"/>
      <c r="S179" s="90">
        <f t="shared" si="23"/>
        <v>347648.81421704468</v>
      </c>
      <c r="T179" s="90">
        <f t="shared" si="20"/>
        <v>236471.09407752933</v>
      </c>
      <c r="U179" s="91">
        <f t="shared" si="22"/>
        <v>0.59516686433793653</v>
      </c>
    </row>
    <row r="180" spans="1:21" s="92" customFormat="1" ht="15.45" customHeight="1" x14ac:dyDescent="0.3">
      <c r="A180" s="85" t="s">
        <v>113</v>
      </c>
      <c r="B180" s="86" t="s">
        <v>0</v>
      </c>
      <c r="C180" s="88" t="s">
        <v>63</v>
      </c>
      <c r="D180" s="87">
        <v>1560</v>
      </c>
      <c r="E180" s="87" t="s">
        <v>38</v>
      </c>
      <c r="F180" s="89"/>
      <c r="G180" s="89">
        <v>3531.594000000001</v>
      </c>
      <c r="H180" s="90">
        <v>0</v>
      </c>
      <c r="I180" s="90">
        <v>0</v>
      </c>
      <c r="J180" s="90">
        <v>7850.7000000000007</v>
      </c>
      <c r="K180" s="90">
        <v>1691.9265</v>
      </c>
      <c r="L180" s="90">
        <v>13057.242</v>
      </c>
      <c r="M180" s="90">
        <v>8744.8075000000008</v>
      </c>
      <c r="N180" s="90">
        <v>6683.1600000000008</v>
      </c>
      <c r="O180" s="90">
        <v>9185.7562500000022</v>
      </c>
      <c r="P180" s="90">
        <v>5844.4100000000008</v>
      </c>
      <c r="Q180" s="90">
        <v>6771.2287500000011</v>
      </c>
      <c r="R180" s="90"/>
      <c r="S180" s="90">
        <f t="shared" si="23"/>
        <v>63360.825000000019</v>
      </c>
      <c r="T180" s="90">
        <f t="shared" si="20"/>
        <v>-63360.825000000019</v>
      </c>
      <c r="U180" s="91"/>
    </row>
    <row r="181" spans="1:21" s="92" customFormat="1" ht="15.45" customHeight="1" x14ac:dyDescent="0.3">
      <c r="A181" s="85" t="s">
        <v>113</v>
      </c>
      <c r="B181" s="88" t="s">
        <v>1</v>
      </c>
      <c r="C181" s="88" t="s">
        <v>63</v>
      </c>
      <c r="D181" s="87" t="s">
        <v>67</v>
      </c>
      <c r="E181" s="93" t="s">
        <v>51</v>
      </c>
      <c r="F181" s="89">
        <v>2750</v>
      </c>
      <c r="G181" s="89"/>
      <c r="H181" s="90"/>
      <c r="I181" s="90"/>
      <c r="J181" s="90"/>
      <c r="K181" s="90"/>
      <c r="L181" s="90"/>
      <c r="M181" s="90"/>
      <c r="N181" s="90"/>
      <c r="O181" s="90"/>
      <c r="P181" s="90"/>
      <c r="Q181" s="90"/>
      <c r="R181" s="90"/>
      <c r="S181" s="90">
        <f t="shared" si="23"/>
        <v>0</v>
      </c>
      <c r="T181" s="90">
        <f t="shared" si="20"/>
        <v>2750</v>
      </c>
      <c r="U181" s="91">
        <f t="shared" si="22"/>
        <v>0</v>
      </c>
    </row>
    <row r="182" spans="1:21" s="92" customFormat="1" ht="15.45" customHeight="1" x14ac:dyDescent="0.3">
      <c r="A182" s="85" t="s">
        <v>113</v>
      </c>
      <c r="B182" s="88" t="s">
        <v>1</v>
      </c>
      <c r="C182" s="88" t="s">
        <v>63</v>
      </c>
      <c r="D182" s="87" t="s">
        <v>68</v>
      </c>
      <c r="E182" s="87" t="s">
        <v>69</v>
      </c>
      <c r="F182" s="89">
        <v>1147420.7</v>
      </c>
      <c r="G182" s="89">
        <v>94373.866250000006</v>
      </c>
      <c r="H182" s="90">
        <v>99254.43299999999</v>
      </c>
      <c r="I182" s="90">
        <v>103979.27425</v>
      </c>
      <c r="J182" s="90">
        <v>107713.69500000001</v>
      </c>
      <c r="K182" s="90">
        <v>112394.11900000001</v>
      </c>
      <c r="L182" s="90">
        <v>114930.22500000001</v>
      </c>
      <c r="M182" s="90">
        <v>113293.62149999999</v>
      </c>
      <c r="N182" s="90">
        <v>116137.91825</v>
      </c>
      <c r="O182" s="90">
        <v>119961.72525</v>
      </c>
      <c r="P182" s="90">
        <v>122205.78449999999</v>
      </c>
      <c r="Q182" s="90">
        <v>124673.9365000001</v>
      </c>
      <c r="R182" s="90"/>
      <c r="S182" s="90">
        <f t="shared" si="23"/>
        <v>1228918.5985000001</v>
      </c>
      <c r="T182" s="90">
        <f t="shared" si="20"/>
        <v>-81497.898500000127</v>
      </c>
      <c r="U182" s="91">
        <f t="shared" si="22"/>
        <v>1.0710270422173838</v>
      </c>
    </row>
    <row r="183" spans="1:21" s="92" customFormat="1" ht="15.45" customHeight="1" x14ac:dyDescent="0.3">
      <c r="A183" s="85" t="s">
        <v>113</v>
      </c>
      <c r="B183" s="88" t="s">
        <v>1</v>
      </c>
      <c r="C183" s="88" t="s">
        <v>63</v>
      </c>
      <c r="D183" s="87" t="s">
        <v>70</v>
      </c>
      <c r="E183" s="87" t="s">
        <v>71</v>
      </c>
      <c r="F183" s="89">
        <v>1835853.525000002</v>
      </c>
      <c r="G183" s="89">
        <v>132525.2115</v>
      </c>
      <c r="H183" s="90">
        <v>139132.378</v>
      </c>
      <c r="I183" s="90">
        <v>140618.6925</v>
      </c>
      <c r="J183" s="90">
        <v>146959.05674999999</v>
      </c>
      <c r="K183" s="90">
        <v>152814.31275000001</v>
      </c>
      <c r="L183" s="90">
        <v>151863.02725000001</v>
      </c>
      <c r="M183" s="90">
        <v>143240.24</v>
      </c>
      <c r="N183" s="90">
        <v>145253.76800000001</v>
      </c>
      <c r="O183" s="90">
        <v>144485.12925</v>
      </c>
      <c r="P183" s="90">
        <v>142258.61374999999</v>
      </c>
      <c r="Q183" s="90">
        <v>148373.35699999999</v>
      </c>
      <c r="R183" s="90"/>
      <c r="S183" s="90">
        <f t="shared" si="23"/>
        <v>1587523.7867500002</v>
      </c>
      <c r="T183" s="90">
        <f t="shared" si="20"/>
        <v>248329.7382500018</v>
      </c>
      <c r="U183" s="91">
        <f t="shared" si="22"/>
        <v>0.86473335978696797</v>
      </c>
    </row>
    <row r="184" spans="1:21" s="92" customFormat="1" ht="15.45" customHeight="1" x14ac:dyDescent="0.3">
      <c r="A184" s="85" t="s">
        <v>113</v>
      </c>
      <c r="B184" s="88" t="s">
        <v>1</v>
      </c>
      <c r="C184" s="88" t="s">
        <v>63</v>
      </c>
      <c r="D184" s="87" t="s">
        <v>72</v>
      </c>
      <c r="E184" s="87" t="s">
        <v>73</v>
      </c>
      <c r="F184" s="89">
        <v>97784.699999999953</v>
      </c>
      <c r="G184" s="89">
        <v>6377.2000000000016</v>
      </c>
      <c r="H184" s="90">
        <v>7676.25</v>
      </c>
      <c r="I184" s="90">
        <v>7162.6000000000022</v>
      </c>
      <c r="J184" s="90">
        <v>8387.7375000000011</v>
      </c>
      <c r="K184" s="90">
        <v>12084.075000000001</v>
      </c>
      <c r="L184" s="90">
        <v>21503.3</v>
      </c>
      <c r="M184" s="90">
        <v>8632.25</v>
      </c>
      <c r="N184" s="90">
        <v>9664.9184999999998</v>
      </c>
      <c r="O184" s="90">
        <v>20154.384999999998</v>
      </c>
      <c r="P184" s="90">
        <v>17551.400000000001</v>
      </c>
      <c r="Q184" s="90">
        <v>16553.150000000001</v>
      </c>
      <c r="R184" s="90"/>
      <c r="S184" s="90">
        <f t="shared" si="23"/>
        <v>135747.266</v>
      </c>
      <c r="T184" s="90">
        <f t="shared" si="20"/>
        <v>-37962.56600000005</v>
      </c>
      <c r="U184" s="91">
        <f t="shared" si="22"/>
        <v>1.3882260312707415</v>
      </c>
    </row>
    <row r="185" spans="1:21" s="92" customFormat="1" ht="15.45" customHeight="1" x14ac:dyDescent="0.3">
      <c r="A185" s="85" t="s">
        <v>113</v>
      </c>
      <c r="B185" s="88" t="s">
        <v>1</v>
      </c>
      <c r="C185" s="88" t="s">
        <v>63</v>
      </c>
      <c r="D185" s="87" t="s">
        <v>74</v>
      </c>
      <c r="E185" s="87" t="s">
        <v>75</v>
      </c>
      <c r="F185" s="89">
        <v>243375.05</v>
      </c>
      <c r="G185" s="89">
        <v>776.32500000000005</v>
      </c>
      <c r="H185" s="90">
        <v>1547.125</v>
      </c>
      <c r="I185" s="90">
        <v>616.82500000000016</v>
      </c>
      <c r="J185" s="90">
        <v>8787.0749999999989</v>
      </c>
      <c r="K185" s="90">
        <v>49975.75</v>
      </c>
      <c r="L185" s="90">
        <v>3881.625</v>
      </c>
      <c r="M185" s="90">
        <v>1218.905</v>
      </c>
      <c r="N185" s="90">
        <v>4946.4129999999996</v>
      </c>
      <c r="O185" s="90">
        <v>5219.7750000000005</v>
      </c>
      <c r="P185" s="90">
        <v>37718.738749999997</v>
      </c>
      <c r="Q185" s="90">
        <v>12275.491249999999</v>
      </c>
      <c r="R185" s="90"/>
      <c r="S185" s="90">
        <f t="shared" si="23"/>
        <v>126964.04799999998</v>
      </c>
      <c r="T185" s="90">
        <f t="shared" si="20"/>
        <v>116411.00200000001</v>
      </c>
      <c r="U185" s="91">
        <f t="shared" si="22"/>
        <v>0.52168062420531602</v>
      </c>
    </row>
    <row r="186" spans="1:21" s="92" customFormat="1" ht="15.45" customHeight="1" x14ac:dyDescent="0.3">
      <c r="A186" s="85" t="s">
        <v>113</v>
      </c>
      <c r="B186" s="88" t="s">
        <v>1</v>
      </c>
      <c r="C186" s="88" t="s">
        <v>63</v>
      </c>
      <c r="D186" s="87" t="s">
        <v>76</v>
      </c>
      <c r="E186" s="87" t="s">
        <v>21</v>
      </c>
      <c r="F186" s="89">
        <v>13852.500000000029</v>
      </c>
      <c r="G186" s="89">
        <v>1434.367</v>
      </c>
      <c r="H186" s="90">
        <v>708.66050000000018</v>
      </c>
      <c r="I186" s="90">
        <v>926.65575000000035</v>
      </c>
      <c r="J186" s="90">
        <v>474.17149999999998</v>
      </c>
      <c r="K186" s="90">
        <v>178.47624999999999</v>
      </c>
      <c r="L186" s="90">
        <v>1098.60025</v>
      </c>
      <c r="M186" s="90">
        <v>110.506</v>
      </c>
      <c r="N186" s="90">
        <v>513.90350000000001</v>
      </c>
      <c r="O186" s="90">
        <v>746.64125000000013</v>
      </c>
      <c r="P186" s="90">
        <v>2397.0814999999998</v>
      </c>
      <c r="Q186" s="90">
        <v>2297.2179999999998</v>
      </c>
      <c r="R186" s="90"/>
      <c r="S186" s="90">
        <f t="shared" si="23"/>
        <v>10886.281500000001</v>
      </c>
      <c r="T186" s="90">
        <f t="shared" si="20"/>
        <v>2966.2185000000281</v>
      </c>
      <c r="U186" s="91">
        <f t="shared" si="22"/>
        <v>0.78587125067677155</v>
      </c>
    </row>
    <row r="187" spans="1:21" s="92" customFormat="1" ht="15.45" customHeight="1" x14ac:dyDescent="0.3">
      <c r="A187" s="85" t="s">
        <v>113</v>
      </c>
      <c r="B187" s="88" t="s">
        <v>1</v>
      </c>
      <c r="C187" s="88" t="s">
        <v>63</v>
      </c>
      <c r="D187" s="87" t="s">
        <v>77</v>
      </c>
      <c r="E187" s="87" t="s">
        <v>78</v>
      </c>
      <c r="F187" s="89">
        <v>1096928.861100001</v>
      </c>
      <c r="G187" s="89">
        <v>80894.094000000026</v>
      </c>
      <c r="H187" s="90">
        <v>85299.125250000056</v>
      </c>
      <c r="I187" s="90">
        <v>86853.39800000003</v>
      </c>
      <c r="J187" s="90">
        <v>90467.527500000026</v>
      </c>
      <c r="K187" s="90">
        <v>95041.894500000053</v>
      </c>
      <c r="L187" s="90">
        <v>99179.525249999977</v>
      </c>
      <c r="M187" s="90">
        <v>90515.859000000055</v>
      </c>
      <c r="N187" s="90">
        <v>93014.947750000036</v>
      </c>
      <c r="O187" s="90">
        <v>97574.989499999923</v>
      </c>
      <c r="P187" s="90">
        <v>97979.648750000008</v>
      </c>
      <c r="Q187" s="90">
        <v>100324.8685</v>
      </c>
      <c r="R187" s="90"/>
      <c r="S187" s="90">
        <f t="shared" si="23"/>
        <v>1017145.8780000003</v>
      </c>
      <c r="T187" s="90">
        <f t="shared" si="20"/>
        <v>79782.983100000769</v>
      </c>
      <c r="U187" s="91">
        <f t="shared" si="22"/>
        <v>0.9272669487244648</v>
      </c>
    </row>
    <row r="188" spans="1:21" s="92" customFormat="1" ht="15.45" customHeight="1" x14ac:dyDescent="0.3">
      <c r="A188" s="85" t="s">
        <v>113</v>
      </c>
      <c r="B188" s="88" t="s">
        <v>1</v>
      </c>
      <c r="C188" s="88" t="s">
        <v>63</v>
      </c>
      <c r="D188" s="87" t="s">
        <v>79</v>
      </c>
      <c r="E188" s="87" t="s">
        <v>22</v>
      </c>
      <c r="F188" s="89">
        <v>302700.00000000017</v>
      </c>
      <c r="G188" s="89">
        <v>22948.441999999999</v>
      </c>
      <c r="H188" s="90">
        <v>23350.48775</v>
      </c>
      <c r="I188" s="90">
        <v>23755.14250000002</v>
      </c>
      <c r="J188" s="90">
        <v>23912.604999999989</v>
      </c>
      <c r="K188" s="90">
        <v>20325.866999999998</v>
      </c>
      <c r="L188" s="90">
        <v>20347.074250000001</v>
      </c>
      <c r="M188" s="90">
        <v>12588.14675</v>
      </c>
      <c r="N188" s="90">
        <v>14815.2505</v>
      </c>
      <c r="O188" s="90">
        <v>23435.613249999991</v>
      </c>
      <c r="P188" s="90">
        <v>26715.228749999991</v>
      </c>
      <c r="Q188" s="90">
        <v>46986.014500000027</v>
      </c>
      <c r="R188" s="90"/>
      <c r="S188" s="90">
        <f t="shared" si="23"/>
        <v>259179.87224999999</v>
      </c>
      <c r="T188" s="90">
        <f t="shared" si="20"/>
        <v>43520.127750000189</v>
      </c>
      <c r="U188" s="91">
        <f t="shared" si="22"/>
        <v>0.85622686570862183</v>
      </c>
    </row>
    <row r="189" spans="1:21" s="92" customFormat="1" ht="15.45" customHeight="1" x14ac:dyDescent="0.3">
      <c r="A189" s="85" t="s">
        <v>113</v>
      </c>
      <c r="B189" s="88" t="s">
        <v>1</v>
      </c>
      <c r="C189" s="88" t="s">
        <v>63</v>
      </c>
      <c r="D189" s="87" t="s">
        <v>80</v>
      </c>
      <c r="E189" s="87" t="s">
        <v>23</v>
      </c>
      <c r="F189" s="89">
        <v>37493.500000000073</v>
      </c>
      <c r="G189" s="89">
        <v>2873.8902499999999</v>
      </c>
      <c r="H189" s="90">
        <v>1278.32375</v>
      </c>
      <c r="I189" s="90">
        <v>435.20949999999999</v>
      </c>
      <c r="J189" s="90">
        <v>1757.4617499999999</v>
      </c>
      <c r="K189" s="90">
        <v>6292.3602500000025</v>
      </c>
      <c r="L189" s="90">
        <v>5393.9270000000006</v>
      </c>
      <c r="M189" s="90">
        <v>9215.2527499999997</v>
      </c>
      <c r="N189" s="90">
        <v>5489.6682499999997</v>
      </c>
      <c r="O189" s="90">
        <v>6504.379750000001</v>
      </c>
      <c r="P189" s="90">
        <v>6891.9922500000011</v>
      </c>
      <c r="Q189" s="90">
        <v>3337.45775</v>
      </c>
      <c r="R189" s="90"/>
      <c r="S189" s="90">
        <f t="shared" si="23"/>
        <v>49469.923250000007</v>
      </c>
      <c r="T189" s="90">
        <f t="shared" si="20"/>
        <v>-11976.423249999934</v>
      </c>
      <c r="U189" s="91">
        <f t="shared" si="22"/>
        <v>1.3194266539533495</v>
      </c>
    </row>
    <row r="190" spans="1:21" s="92" customFormat="1" ht="15.45" customHeight="1" x14ac:dyDescent="0.3">
      <c r="A190" s="85" t="s">
        <v>113</v>
      </c>
      <c r="B190" s="88" t="s">
        <v>1</v>
      </c>
      <c r="C190" s="88" t="s">
        <v>63</v>
      </c>
      <c r="D190" s="87" t="s">
        <v>81</v>
      </c>
      <c r="E190" s="87" t="s">
        <v>82</v>
      </c>
      <c r="F190" s="89">
        <v>19965</v>
      </c>
      <c r="G190" s="89">
        <v>989.38575000000026</v>
      </c>
      <c r="H190" s="90">
        <v>2381.8642500000001</v>
      </c>
      <c r="I190" s="90">
        <v>2286.9124999999999</v>
      </c>
      <c r="J190" s="90">
        <v>2195.3855000000008</v>
      </c>
      <c r="K190" s="90">
        <v>1208.32825</v>
      </c>
      <c r="L190" s="90">
        <v>2610.0189999999998</v>
      </c>
      <c r="M190" s="90">
        <v>541.69800000000021</v>
      </c>
      <c r="N190" s="90">
        <v>9.625</v>
      </c>
      <c r="O190" s="90">
        <v>3059.35025</v>
      </c>
      <c r="P190" s="90">
        <v>4667.6705000000002</v>
      </c>
      <c r="Q190" s="90">
        <v>2013.42625</v>
      </c>
      <c r="R190" s="90"/>
      <c r="S190" s="90">
        <f t="shared" si="23"/>
        <v>21963.665250000002</v>
      </c>
      <c r="T190" s="90">
        <f t="shared" si="20"/>
        <v>-1998.6652500000018</v>
      </c>
      <c r="U190" s="91">
        <f t="shared" si="22"/>
        <v>1.1001084522915103</v>
      </c>
    </row>
    <row r="191" spans="1:21" s="92" customFormat="1" ht="15.45" customHeight="1" x14ac:dyDescent="0.3">
      <c r="A191" s="85" t="s">
        <v>113</v>
      </c>
      <c r="B191" s="88" t="s">
        <v>1</v>
      </c>
      <c r="C191" s="88" t="s">
        <v>63</v>
      </c>
      <c r="D191" s="87" t="s">
        <v>83</v>
      </c>
      <c r="E191" s="87" t="s">
        <v>24</v>
      </c>
      <c r="F191" s="89">
        <v>884930.47499999998</v>
      </c>
      <c r="G191" s="89">
        <v>96315.488499999934</v>
      </c>
      <c r="H191" s="90">
        <v>85403.491249999992</v>
      </c>
      <c r="I191" s="90">
        <v>86559.36300000007</v>
      </c>
      <c r="J191" s="90">
        <v>49854.473500000036</v>
      </c>
      <c r="K191" s="90">
        <v>58446.550249999927</v>
      </c>
      <c r="L191" s="90">
        <v>70346.473999999987</v>
      </c>
      <c r="M191" s="90">
        <v>56938.015749999977</v>
      </c>
      <c r="N191" s="90">
        <v>69221.798250000036</v>
      </c>
      <c r="O191" s="90">
        <v>79640.489500000069</v>
      </c>
      <c r="P191" s="90">
        <v>77432.866499999975</v>
      </c>
      <c r="Q191" s="90">
        <v>87223.837250000055</v>
      </c>
      <c r="R191" s="90"/>
      <c r="S191" s="90">
        <f t="shared" si="23"/>
        <v>817382.84775000007</v>
      </c>
      <c r="T191" s="90">
        <f t="shared" si="20"/>
        <v>67547.627249999903</v>
      </c>
      <c r="U191" s="91">
        <f t="shared" si="22"/>
        <v>0.92366900094609139</v>
      </c>
    </row>
    <row r="192" spans="1:21" s="92" customFormat="1" ht="15.45" customHeight="1" x14ac:dyDescent="0.3">
      <c r="A192" s="85" t="s">
        <v>113</v>
      </c>
      <c r="B192" s="88" t="s">
        <v>1</v>
      </c>
      <c r="C192" s="88" t="s">
        <v>63</v>
      </c>
      <c r="D192" s="87" t="s">
        <v>84</v>
      </c>
      <c r="E192" s="87" t="s">
        <v>85</v>
      </c>
      <c r="F192" s="89">
        <v>909773.24999999779</v>
      </c>
      <c r="G192" s="89">
        <v>55183.974750000001</v>
      </c>
      <c r="H192" s="90">
        <v>72353.782500000016</v>
      </c>
      <c r="I192" s="90">
        <v>80649.623750000013</v>
      </c>
      <c r="J192" s="90">
        <v>105199.5705</v>
      </c>
      <c r="K192" s="90">
        <v>103614.871</v>
      </c>
      <c r="L192" s="90">
        <v>71979.297750000027</v>
      </c>
      <c r="M192" s="90">
        <v>40927.211249999993</v>
      </c>
      <c r="N192" s="90">
        <v>50739.023000000001</v>
      </c>
      <c r="O192" s="90">
        <v>71434.105749999973</v>
      </c>
      <c r="P192" s="90">
        <v>71409.818000000043</v>
      </c>
      <c r="Q192" s="90">
        <v>66899.688500000047</v>
      </c>
      <c r="R192" s="90"/>
      <c r="S192" s="90">
        <f t="shared" si="23"/>
        <v>790390.96675000025</v>
      </c>
      <c r="T192" s="90">
        <f t="shared" si="20"/>
        <v>119382.28324999753</v>
      </c>
      <c r="U192" s="91">
        <f t="shared" si="22"/>
        <v>0.86877798039236942</v>
      </c>
    </row>
    <row r="193" spans="1:21" s="92" customFormat="1" ht="15.45" customHeight="1" x14ac:dyDescent="0.3">
      <c r="A193" s="85" t="s">
        <v>113</v>
      </c>
      <c r="B193" s="88" t="s">
        <v>1</v>
      </c>
      <c r="C193" s="88" t="s">
        <v>63</v>
      </c>
      <c r="D193" s="87" t="s">
        <v>86</v>
      </c>
      <c r="E193" s="87" t="s">
        <v>25</v>
      </c>
      <c r="F193" s="89">
        <v>252725.00000000009</v>
      </c>
      <c r="G193" s="89">
        <v>5227.0295000000006</v>
      </c>
      <c r="H193" s="90">
        <v>8158.1472500000018</v>
      </c>
      <c r="I193" s="90">
        <v>17388.084999999988</v>
      </c>
      <c r="J193" s="90">
        <v>17243.446000000011</v>
      </c>
      <c r="K193" s="90">
        <v>40153.011250000003</v>
      </c>
      <c r="L193" s="90">
        <v>9968.5079999999998</v>
      </c>
      <c r="M193" s="90">
        <v>23103.228500000001</v>
      </c>
      <c r="N193" s="90">
        <v>60914.733000000007</v>
      </c>
      <c r="O193" s="90">
        <v>20914.478749999998</v>
      </c>
      <c r="P193" s="90">
        <v>10215.733</v>
      </c>
      <c r="Q193" s="90">
        <v>18646.878249999991</v>
      </c>
      <c r="R193" s="90"/>
      <c r="S193" s="90">
        <f t="shared" si="23"/>
        <v>231933.27850000001</v>
      </c>
      <c r="T193" s="90">
        <f t="shared" si="20"/>
        <v>20791.721500000072</v>
      </c>
      <c r="U193" s="91">
        <f t="shared" si="22"/>
        <v>0.91772985854189315</v>
      </c>
    </row>
    <row r="194" spans="1:21" s="92" customFormat="1" ht="15.45" customHeight="1" x14ac:dyDescent="0.3">
      <c r="A194" s="85" t="s">
        <v>113</v>
      </c>
      <c r="B194" s="88" t="s">
        <v>1</v>
      </c>
      <c r="C194" s="88" t="s">
        <v>63</v>
      </c>
      <c r="D194" s="87" t="s">
        <v>87</v>
      </c>
      <c r="E194" s="87" t="s">
        <v>26</v>
      </c>
      <c r="F194" s="89">
        <v>179109.42499999999</v>
      </c>
      <c r="G194" s="89">
        <v>11800.254250000011</v>
      </c>
      <c r="H194" s="90">
        <v>13413.02325</v>
      </c>
      <c r="I194" s="90">
        <v>14577.7065</v>
      </c>
      <c r="J194" s="90">
        <v>8866.2720000000045</v>
      </c>
      <c r="K194" s="90">
        <v>12794.147499999999</v>
      </c>
      <c r="L194" s="90">
        <v>18995.028999999991</v>
      </c>
      <c r="M194" s="90">
        <v>17598.828750000011</v>
      </c>
      <c r="N194" s="90">
        <v>9598.1932500000021</v>
      </c>
      <c r="O194" s="90">
        <v>17133.42675000001</v>
      </c>
      <c r="P194" s="90">
        <v>17343.483</v>
      </c>
      <c r="Q194" s="90">
        <v>63910.894000000008</v>
      </c>
      <c r="R194" s="90"/>
      <c r="S194" s="90">
        <f t="shared" si="23"/>
        <v>206031.25825000004</v>
      </c>
      <c r="T194" s="90">
        <f t="shared" si="20"/>
        <v>-26921.833250000054</v>
      </c>
      <c r="U194" s="91">
        <f t="shared" si="22"/>
        <v>1.150309416994667</v>
      </c>
    </row>
    <row r="195" spans="1:21" s="92" customFormat="1" ht="15.45" customHeight="1" x14ac:dyDescent="0.3">
      <c r="A195" s="85" t="s">
        <v>113</v>
      </c>
      <c r="B195" s="88" t="s">
        <v>1</v>
      </c>
      <c r="C195" s="88" t="s">
        <v>63</v>
      </c>
      <c r="D195" s="87" t="s">
        <v>88</v>
      </c>
      <c r="E195" s="87" t="s">
        <v>27</v>
      </c>
      <c r="F195" s="89">
        <v>634861.74999999919</v>
      </c>
      <c r="G195" s="89">
        <v>25506.591000000011</v>
      </c>
      <c r="H195" s="90">
        <v>29570.89850000001</v>
      </c>
      <c r="I195" s="90">
        <v>102509.62625</v>
      </c>
      <c r="J195" s="90">
        <v>35119.881000000023</v>
      </c>
      <c r="K195" s="90">
        <v>45613.741250000021</v>
      </c>
      <c r="L195" s="90">
        <v>34896.665000000001</v>
      </c>
      <c r="M195" s="90">
        <v>22173.205750000001</v>
      </c>
      <c r="N195" s="90">
        <v>38446.241000000024</v>
      </c>
      <c r="O195" s="90">
        <v>93690.558000000019</v>
      </c>
      <c r="P195" s="90">
        <v>47036.362000000023</v>
      </c>
      <c r="Q195" s="90">
        <v>47379.913500000017</v>
      </c>
      <c r="R195" s="90"/>
      <c r="S195" s="90">
        <f t="shared" si="23"/>
        <v>521943.68325000018</v>
      </c>
      <c r="T195" s="90">
        <f t="shared" si="20"/>
        <v>112918.06674999901</v>
      </c>
      <c r="U195" s="91">
        <f t="shared" si="22"/>
        <v>0.82213754923808346</v>
      </c>
    </row>
    <row r="196" spans="1:21" s="92" customFormat="1" ht="15.45" customHeight="1" x14ac:dyDescent="0.3">
      <c r="A196" s="85" t="s">
        <v>113</v>
      </c>
      <c r="B196" s="88" t="s">
        <v>1</v>
      </c>
      <c r="C196" s="88" t="s">
        <v>63</v>
      </c>
      <c r="D196" s="87" t="s">
        <v>89</v>
      </c>
      <c r="E196" s="87" t="s">
        <v>28</v>
      </c>
      <c r="F196" s="89">
        <v>34669.749999999993</v>
      </c>
      <c r="G196" s="89">
        <v>2722.6354999999999</v>
      </c>
      <c r="H196" s="90">
        <v>1670.984750000001</v>
      </c>
      <c r="I196" s="90">
        <v>1721.0305000000001</v>
      </c>
      <c r="J196" s="90">
        <v>1572.15975</v>
      </c>
      <c r="K196" s="90">
        <v>7915.4957500000028</v>
      </c>
      <c r="L196" s="90">
        <v>2315.4655000000012</v>
      </c>
      <c r="M196" s="90">
        <v>1325.0432499999999</v>
      </c>
      <c r="N196" s="90">
        <v>3724.9182500000011</v>
      </c>
      <c r="O196" s="90">
        <v>5306.7180000000008</v>
      </c>
      <c r="P196" s="90">
        <v>8008.706250000002</v>
      </c>
      <c r="Q196" s="90">
        <v>71394.699249999991</v>
      </c>
      <c r="R196" s="90"/>
      <c r="S196" s="90">
        <f t="shared" si="23"/>
        <v>107677.85675000001</v>
      </c>
      <c r="T196" s="90">
        <f t="shared" si="20"/>
        <v>-73008.106750000006</v>
      </c>
      <c r="U196" s="91">
        <f t="shared" si="22"/>
        <v>3.10581578321159</v>
      </c>
    </row>
    <row r="197" spans="1:21" s="92" customFormat="1" ht="15.45" customHeight="1" x14ac:dyDescent="0.3">
      <c r="A197" s="85" t="s">
        <v>113</v>
      </c>
      <c r="B197" s="88" t="s">
        <v>1</v>
      </c>
      <c r="C197" s="88" t="s">
        <v>63</v>
      </c>
      <c r="D197" s="87" t="s">
        <v>90</v>
      </c>
      <c r="E197" s="87" t="s">
        <v>29</v>
      </c>
      <c r="F197" s="89">
        <v>479091.24999999878</v>
      </c>
      <c r="G197" s="89">
        <v>13198.13025</v>
      </c>
      <c r="H197" s="90">
        <v>16377.15</v>
      </c>
      <c r="I197" s="90">
        <v>18375.408749999999</v>
      </c>
      <c r="J197" s="90">
        <v>23830.240000000009</v>
      </c>
      <c r="K197" s="90">
        <v>50558.519999999968</v>
      </c>
      <c r="L197" s="90">
        <v>26274.797750000002</v>
      </c>
      <c r="M197" s="90">
        <v>24378.38625000001</v>
      </c>
      <c r="N197" s="90">
        <v>31766.598750000008</v>
      </c>
      <c r="O197" s="90">
        <v>47384.355500000012</v>
      </c>
      <c r="P197" s="90">
        <v>35141.425000000003</v>
      </c>
      <c r="Q197" s="90">
        <v>44274.116999999991</v>
      </c>
      <c r="R197" s="90"/>
      <c r="S197" s="90">
        <f t="shared" si="23"/>
        <v>331559.12924999994</v>
      </c>
      <c r="T197" s="90">
        <f t="shared" si="20"/>
        <v>147532.12074999884</v>
      </c>
      <c r="U197" s="91">
        <f t="shared" si="22"/>
        <v>0.69205841110644539</v>
      </c>
    </row>
    <row r="198" spans="1:21" s="92" customFormat="1" ht="15.45" customHeight="1" x14ac:dyDescent="0.3">
      <c r="A198" s="85" t="s">
        <v>113</v>
      </c>
      <c r="B198" s="88" t="s">
        <v>1</v>
      </c>
      <c r="C198" s="88" t="s">
        <v>63</v>
      </c>
      <c r="D198" s="87" t="s">
        <v>91</v>
      </c>
      <c r="E198" s="87" t="s">
        <v>30</v>
      </c>
      <c r="F198" s="89">
        <v>52249.999999999993</v>
      </c>
      <c r="G198" s="89">
        <v>5436.7142500000009</v>
      </c>
      <c r="H198" s="90">
        <v>3404.9427500000011</v>
      </c>
      <c r="I198" s="90">
        <v>592.5920000000001</v>
      </c>
      <c r="J198" s="90">
        <v>420.7170000000001</v>
      </c>
      <c r="K198" s="90">
        <v>1231.626</v>
      </c>
      <c r="L198" s="90">
        <v>25490.195500000009</v>
      </c>
      <c r="M198" s="90">
        <v>980.68299999999999</v>
      </c>
      <c r="N198" s="90">
        <v>136.54300000000001</v>
      </c>
      <c r="O198" s="90">
        <v>0</v>
      </c>
      <c r="P198" s="90">
        <v>81.125</v>
      </c>
      <c r="Q198" s="90">
        <v>7937.2837500000014</v>
      </c>
      <c r="R198" s="90"/>
      <c r="S198" s="90">
        <f t="shared" si="23"/>
        <v>45712.422250000011</v>
      </c>
      <c r="T198" s="90">
        <f t="shared" si="20"/>
        <v>6537.5777499999822</v>
      </c>
      <c r="U198" s="91">
        <f t="shared" si="22"/>
        <v>0.87487889473684244</v>
      </c>
    </row>
    <row r="199" spans="1:21" s="92" customFormat="1" ht="15.45" customHeight="1" x14ac:dyDescent="0.3">
      <c r="A199" s="85" t="s">
        <v>113</v>
      </c>
      <c r="B199" s="88" t="s">
        <v>1</v>
      </c>
      <c r="C199" s="88" t="s">
        <v>63</v>
      </c>
      <c r="D199" s="87" t="s">
        <v>92</v>
      </c>
      <c r="E199" s="87" t="s">
        <v>31</v>
      </c>
      <c r="F199" s="89">
        <v>26400</v>
      </c>
      <c r="G199" s="89">
        <v>119.35</v>
      </c>
      <c r="H199" s="90">
        <v>236.6100000000001</v>
      </c>
      <c r="I199" s="90">
        <v>128.13624999999999</v>
      </c>
      <c r="J199" s="90">
        <v>211.16425000000001</v>
      </c>
      <c r="K199" s="90">
        <v>560.21625000000006</v>
      </c>
      <c r="L199" s="90">
        <v>333.62450000000013</v>
      </c>
      <c r="M199" s="90">
        <v>7.0867500000000012</v>
      </c>
      <c r="N199" s="90">
        <v>1830.815250000001</v>
      </c>
      <c r="O199" s="90">
        <v>616.24474999999995</v>
      </c>
      <c r="P199" s="90">
        <v>8435.9275000000016</v>
      </c>
      <c r="Q199" s="90">
        <v>6178.6560000000009</v>
      </c>
      <c r="R199" s="90"/>
      <c r="S199" s="90">
        <f t="shared" si="23"/>
        <v>18657.831500000004</v>
      </c>
      <c r="T199" s="90">
        <f t="shared" si="20"/>
        <v>7742.1684999999961</v>
      </c>
      <c r="U199" s="91">
        <f t="shared" si="22"/>
        <v>0.70673604166666681</v>
      </c>
    </row>
    <row r="200" spans="1:21" s="92" customFormat="1" ht="15.45" customHeight="1" x14ac:dyDescent="0.3">
      <c r="A200" s="85" t="s">
        <v>113</v>
      </c>
      <c r="B200" s="88" t="s">
        <v>1</v>
      </c>
      <c r="C200" s="88" t="s">
        <v>63</v>
      </c>
      <c r="D200" s="87" t="s">
        <v>93</v>
      </c>
      <c r="E200" s="87" t="s">
        <v>94</v>
      </c>
      <c r="F200" s="89">
        <v>66846.750000000233</v>
      </c>
      <c r="G200" s="89">
        <v>912.90099999999995</v>
      </c>
      <c r="H200" s="90">
        <v>16550.032749999998</v>
      </c>
      <c r="I200" s="90">
        <v>4105.8887500000001</v>
      </c>
      <c r="J200" s="90">
        <v>1965.8795</v>
      </c>
      <c r="K200" s="90">
        <v>10688.293750000001</v>
      </c>
      <c r="L200" s="90">
        <v>5315.4050000000007</v>
      </c>
      <c r="M200" s="90">
        <v>1977.90525</v>
      </c>
      <c r="N200" s="90">
        <v>361.14025000000009</v>
      </c>
      <c r="O200" s="90">
        <v>13406.083500000001</v>
      </c>
      <c r="P200" s="90">
        <v>12165.188749999999</v>
      </c>
      <c r="Q200" s="90">
        <v>4041.21</v>
      </c>
      <c r="R200" s="90"/>
      <c r="S200" s="90">
        <f t="shared" si="23"/>
        <v>71489.928500000009</v>
      </c>
      <c r="T200" s="90">
        <f t="shared" si="20"/>
        <v>-4643.1784999997762</v>
      </c>
      <c r="U200" s="91">
        <f t="shared" si="22"/>
        <v>1.0694600485438672</v>
      </c>
    </row>
    <row r="201" spans="1:21" s="92" customFormat="1" ht="15.45" customHeight="1" x14ac:dyDescent="0.3">
      <c r="A201" s="85" t="s">
        <v>113</v>
      </c>
      <c r="B201" s="88" t="s">
        <v>1</v>
      </c>
      <c r="C201" s="88" t="s">
        <v>63</v>
      </c>
      <c r="D201" s="87" t="s">
        <v>95</v>
      </c>
      <c r="E201" s="87" t="s">
        <v>32</v>
      </c>
      <c r="F201" s="89">
        <v>9990.7499999999964</v>
      </c>
      <c r="G201" s="89">
        <v>172.66524999999999</v>
      </c>
      <c r="H201" s="90">
        <v>211.1765</v>
      </c>
      <c r="I201" s="90">
        <v>133.1275</v>
      </c>
      <c r="J201" s="90">
        <v>185.33625000000009</v>
      </c>
      <c r="K201" s="90">
        <v>174.625</v>
      </c>
      <c r="L201" s="90">
        <v>423.995</v>
      </c>
      <c r="M201" s="90">
        <v>241.9102500000001</v>
      </c>
      <c r="N201" s="90">
        <v>116.83374999999999</v>
      </c>
      <c r="O201" s="90">
        <v>180.685</v>
      </c>
      <c r="P201" s="90">
        <v>569.38475000000005</v>
      </c>
      <c r="Q201" s="90">
        <v>735.2125000000002</v>
      </c>
      <c r="R201" s="90"/>
      <c r="S201" s="90">
        <f t="shared" si="23"/>
        <v>3144.9517500000002</v>
      </c>
      <c r="T201" s="90">
        <f t="shared" si="20"/>
        <v>6845.7982499999962</v>
      </c>
      <c r="U201" s="91">
        <f t="shared" si="22"/>
        <v>0.31478635237594788</v>
      </c>
    </row>
    <row r="202" spans="1:21" s="92" customFormat="1" ht="15.45" customHeight="1" x14ac:dyDescent="0.3">
      <c r="A202" s="85" t="s">
        <v>113</v>
      </c>
      <c r="B202" s="88" t="s">
        <v>1</v>
      </c>
      <c r="C202" s="88" t="s">
        <v>63</v>
      </c>
      <c r="D202" s="87" t="s">
        <v>96</v>
      </c>
      <c r="E202" s="87" t="s">
        <v>33</v>
      </c>
      <c r="F202" s="89">
        <v>244722.45000000039</v>
      </c>
      <c r="G202" s="89">
        <v>10926.55875</v>
      </c>
      <c r="H202" s="90">
        <v>13195.751249999999</v>
      </c>
      <c r="I202" s="90">
        <v>16196.36974999998</v>
      </c>
      <c r="J202" s="90">
        <v>12619.848249999999</v>
      </c>
      <c r="K202" s="90">
        <v>15306.23675</v>
      </c>
      <c r="L202" s="90">
        <v>16473.80950000001</v>
      </c>
      <c r="M202" s="90">
        <v>7808.7402500000026</v>
      </c>
      <c r="N202" s="90">
        <v>11129.472000000011</v>
      </c>
      <c r="O202" s="90">
        <v>17403.728500000019</v>
      </c>
      <c r="P202" s="90">
        <v>18774.010250000028</v>
      </c>
      <c r="Q202" s="90">
        <v>10964.84175</v>
      </c>
      <c r="R202" s="90"/>
      <c r="S202" s="90">
        <f t="shared" si="23"/>
        <v>150799.36700000003</v>
      </c>
      <c r="T202" s="90">
        <f t="shared" si="20"/>
        <v>93923.083000000363</v>
      </c>
      <c r="U202" s="91">
        <f t="shared" si="22"/>
        <v>0.61620569342943321</v>
      </c>
    </row>
    <row r="203" spans="1:21" s="92" customFormat="1" ht="15.45" customHeight="1" x14ac:dyDescent="0.3">
      <c r="A203" s="85" t="s">
        <v>113</v>
      </c>
      <c r="B203" s="88" t="s">
        <v>1</v>
      </c>
      <c r="C203" s="88" t="s">
        <v>63</v>
      </c>
      <c r="D203" s="87" t="s">
        <v>97</v>
      </c>
      <c r="E203" s="87" t="s">
        <v>98</v>
      </c>
      <c r="F203" s="89">
        <v>19599.249999999931</v>
      </c>
      <c r="G203" s="89">
        <v>839.55025000000012</v>
      </c>
      <c r="H203" s="90">
        <v>165.86075</v>
      </c>
      <c r="I203" s="90">
        <v>270.48424999999997</v>
      </c>
      <c r="J203" s="90">
        <v>5460.9170000000013</v>
      </c>
      <c r="K203" s="90">
        <v>216.15950000000001</v>
      </c>
      <c r="L203" s="90">
        <v>1041.2737500000001</v>
      </c>
      <c r="M203" s="90">
        <v>200.18725000000001</v>
      </c>
      <c r="N203" s="90">
        <v>125.64475</v>
      </c>
      <c r="O203" s="90">
        <v>389.93400000000003</v>
      </c>
      <c r="P203" s="90">
        <v>5189.8247500000016</v>
      </c>
      <c r="Q203" s="90">
        <v>1379.626</v>
      </c>
      <c r="R203" s="90"/>
      <c r="S203" s="90">
        <f t="shared" si="23"/>
        <v>15279.462250000002</v>
      </c>
      <c r="T203" s="90">
        <f t="shared" si="20"/>
        <v>4319.7877499999286</v>
      </c>
      <c r="U203" s="91">
        <f t="shared" si="22"/>
        <v>0.77959423192214272</v>
      </c>
    </row>
    <row r="204" spans="1:21" s="97" customFormat="1" ht="15.45" customHeight="1" x14ac:dyDescent="0.3">
      <c r="A204" s="78" t="s">
        <v>114</v>
      </c>
      <c r="B204" s="79" t="s">
        <v>62</v>
      </c>
      <c r="C204" s="94"/>
      <c r="D204" s="79"/>
      <c r="E204" s="94"/>
      <c r="F204" s="81">
        <f>SUM(F206:F233)</f>
        <v>9434515.3350571245</v>
      </c>
      <c r="G204" s="81">
        <f>SUM(G205:G233)</f>
        <v>556924.65128000011</v>
      </c>
      <c r="H204" s="81">
        <f t="shared" ref="H204:R204" si="25">SUM(H205:H233)</f>
        <v>607122.39328000008</v>
      </c>
      <c r="I204" s="81">
        <f t="shared" si="25"/>
        <v>767749.25283841416</v>
      </c>
      <c r="J204" s="81">
        <f t="shared" si="25"/>
        <v>773266.13288000005</v>
      </c>
      <c r="K204" s="81">
        <f t="shared" si="25"/>
        <v>870732.05748200265</v>
      </c>
      <c r="L204" s="81">
        <f t="shared" si="25"/>
        <v>772192.51242904912</v>
      </c>
      <c r="M204" s="81">
        <f t="shared" si="25"/>
        <v>589246.28495678783</v>
      </c>
      <c r="N204" s="81">
        <f t="shared" si="25"/>
        <v>817144.44638414984</v>
      </c>
      <c r="O204" s="81">
        <f t="shared" si="25"/>
        <v>935640.28434988752</v>
      </c>
      <c r="P204" s="81">
        <f t="shared" si="25"/>
        <v>863125.78785984311</v>
      </c>
      <c r="Q204" s="81">
        <f t="shared" si="25"/>
        <v>922617.60992684809</v>
      </c>
      <c r="R204" s="81">
        <f t="shared" si="25"/>
        <v>0</v>
      </c>
      <c r="S204" s="90">
        <f t="shared" si="23"/>
        <v>8475761.4136669822</v>
      </c>
      <c r="T204" s="95">
        <f t="shared" si="20"/>
        <v>958753.92139014229</v>
      </c>
      <c r="U204" s="96">
        <f t="shared" si="22"/>
        <v>0.89837804197237681</v>
      </c>
    </row>
    <row r="205" spans="1:21" s="97" customFormat="1" ht="15.45" customHeight="1" x14ac:dyDescent="0.3">
      <c r="A205" s="85" t="s">
        <v>114</v>
      </c>
      <c r="B205" s="86" t="s">
        <v>0</v>
      </c>
      <c r="C205" s="88" t="s">
        <v>63</v>
      </c>
      <c r="D205" s="79"/>
      <c r="E205" s="94"/>
      <c r="F205" s="81"/>
      <c r="G205" s="50">
        <v>0</v>
      </c>
      <c r="H205" s="50">
        <v>0</v>
      </c>
      <c r="I205" s="50">
        <v>0</v>
      </c>
      <c r="J205" s="50">
        <v>0</v>
      </c>
      <c r="K205" s="50">
        <v>0</v>
      </c>
      <c r="L205" s="50">
        <v>0</v>
      </c>
      <c r="M205" s="50">
        <v>0</v>
      </c>
      <c r="N205" s="51">
        <v>17859.580000000002</v>
      </c>
      <c r="O205" s="50">
        <v>0</v>
      </c>
      <c r="P205" s="81">
        <v>0</v>
      </c>
      <c r="Q205" s="81">
        <v>0</v>
      </c>
      <c r="R205" s="81"/>
      <c r="S205" s="90">
        <f t="shared" si="23"/>
        <v>17859.580000000002</v>
      </c>
      <c r="T205" s="90">
        <f t="shared" si="20"/>
        <v>-17859.580000000002</v>
      </c>
      <c r="U205" s="96"/>
    </row>
    <row r="206" spans="1:21" s="92" customFormat="1" ht="15.45" customHeight="1" x14ac:dyDescent="0.3">
      <c r="A206" s="85" t="s">
        <v>114</v>
      </c>
      <c r="B206" s="86" t="s">
        <v>0</v>
      </c>
      <c r="C206" s="88" t="s">
        <v>63</v>
      </c>
      <c r="D206" s="87" t="s">
        <v>64</v>
      </c>
      <c r="E206" s="86" t="s">
        <v>19</v>
      </c>
      <c r="F206" s="89">
        <v>319397.68999999989</v>
      </c>
      <c r="G206" s="51">
        <v>0</v>
      </c>
      <c r="H206" s="51">
        <v>0</v>
      </c>
      <c r="I206" s="51">
        <v>6529.0144800000007</v>
      </c>
      <c r="J206" s="51">
        <v>88277.785799999983</v>
      </c>
      <c r="K206" s="51">
        <v>0</v>
      </c>
      <c r="L206" s="51">
        <v>30590.83138</v>
      </c>
      <c r="M206" s="51">
        <v>0</v>
      </c>
      <c r="N206" s="51">
        <v>5199.1965800000007</v>
      </c>
      <c r="O206" s="51">
        <v>41809.547659999997</v>
      </c>
      <c r="P206" s="90">
        <v>46837.834000000003</v>
      </c>
      <c r="Q206" s="90">
        <v>0</v>
      </c>
      <c r="R206" s="90"/>
      <c r="S206" s="90">
        <f t="shared" si="23"/>
        <v>219244.20989999999</v>
      </c>
      <c r="T206" s="90">
        <f t="shared" ref="T206:T261" si="26">F206-S206</f>
        <v>100153.4800999999</v>
      </c>
      <c r="U206" s="91">
        <f t="shared" si="22"/>
        <v>0.6864301676696537</v>
      </c>
    </row>
    <row r="207" spans="1:21" s="92" customFormat="1" ht="15.45" customHeight="1" x14ac:dyDescent="0.3">
      <c r="A207" s="85" t="s">
        <v>114</v>
      </c>
      <c r="B207" s="86" t="s">
        <v>0</v>
      </c>
      <c r="C207" s="88" t="s">
        <v>63</v>
      </c>
      <c r="D207" s="87" t="s">
        <v>65</v>
      </c>
      <c r="E207" s="87" t="s">
        <v>20</v>
      </c>
      <c r="F207" s="89">
        <v>27399.999999999989</v>
      </c>
      <c r="G207" s="51">
        <v>0</v>
      </c>
      <c r="H207" s="51">
        <v>0</v>
      </c>
      <c r="I207" s="51">
        <v>0</v>
      </c>
      <c r="J207" s="51">
        <v>0</v>
      </c>
      <c r="K207" s="51">
        <v>12484.02088</v>
      </c>
      <c r="L207" s="51">
        <v>0</v>
      </c>
      <c r="M207" s="51">
        <v>13278.93872</v>
      </c>
      <c r="N207" s="51">
        <v>0</v>
      </c>
      <c r="O207" s="51">
        <v>0</v>
      </c>
      <c r="P207" s="90">
        <v>0</v>
      </c>
      <c r="Q207" s="90">
        <v>0</v>
      </c>
      <c r="R207" s="90"/>
      <c r="S207" s="90">
        <f t="shared" si="23"/>
        <v>25762.959600000002</v>
      </c>
      <c r="T207" s="90">
        <f t="shared" si="26"/>
        <v>1637.0403999999871</v>
      </c>
      <c r="U207" s="91">
        <f t="shared" si="22"/>
        <v>0.94025400000000048</v>
      </c>
    </row>
    <row r="208" spans="1:21" s="92" customFormat="1" ht="15.45" customHeight="1" x14ac:dyDescent="0.3">
      <c r="A208" s="85" t="s">
        <v>114</v>
      </c>
      <c r="B208" s="86" t="s">
        <v>0</v>
      </c>
      <c r="C208" s="88" t="s">
        <v>63</v>
      </c>
      <c r="D208" s="87">
        <v>1551</v>
      </c>
      <c r="E208" s="87" t="s">
        <v>66</v>
      </c>
      <c r="F208" s="89">
        <v>760400.77636112401</v>
      </c>
      <c r="G208" s="51">
        <v>0</v>
      </c>
      <c r="H208" s="51">
        <v>0</v>
      </c>
      <c r="I208" s="51">
        <v>67513.674698414034</v>
      </c>
      <c r="J208" s="51">
        <v>0</v>
      </c>
      <c r="K208" s="51">
        <v>49906.168502003173</v>
      </c>
      <c r="L208" s="51">
        <v>26461.517709049022</v>
      </c>
      <c r="M208" s="51">
        <v>31826.271816787848</v>
      </c>
      <c r="N208" s="51">
        <v>74015.595504149795</v>
      </c>
      <c r="O208" s="51">
        <v>95833.000989887354</v>
      </c>
      <c r="P208" s="90">
        <v>60119.944619843402</v>
      </c>
      <c r="Q208" s="90">
        <v>46889.171866848148</v>
      </c>
      <c r="R208" s="90"/>
      <c r="S208" s="90">
        <f t="shared" si="23"/>
        <v>452565.34570698271</v>
      </c>
      <c r="T208" s="90">
        <f t="shared" si="26"/>
        <v>307835.4306541413</v>
      </c>
      <c r="U208" s="91">
        <f t="shared" si="22"/>
        <v>0.59516686433793653</v>
      </c>
    </row>
    <row r="209" spans="1:21" s="92" customFormat="1" ht="15.45" customHeight="1" x14ac:dyDescent="0.3">
      <c r="A209" s="85" t="s">
        <v>114</v>
      </c>
      <c r="B209" s="86" t="s">
        <v>0</v>
      </c>
      <c r="C209" s="88" t="s">
        <v>63</v>
      </c>
      <c r="D209" s="87">
        <v>1560</v>
      </c>
      <c r="E209" s="87" t="s">
        <v>38</v>
      </c>
      <c r="F209" s="89"/>
      <c r="G209" s="51">
        <v>3518.7518400000008</v>
      </c>
      <c r="H209" s="50">
        <v>0</v>
      </c>
      <c r="I209" s="50">
        <v>0</v>
      </c>
      <c r="J209" s="51">
        <v>7822.152000000001</v>
      </c>
      <c r="K209" s="51">
        <v>1685.77404</v>
      </c>
      <c r="L209" s="50">
        <v>13009.761119999999</v>
      </c>
      <c r="M209" s="50">
        <v>8713.0082000000002</v>
      </c>
      <c r="N209" s="50">
        <v>6658.8575999999994</v>
      </c>
      <c r="O209" s="51">
        <v>9152.3535000000011</v>
      </c>
      <c r="P209" s="90">
        <v>5823.1575999999995</v>
      </c>
      <c r="Q209" s="90">
        <v>6746.6061000000009</v>
      </c>
      <c r="R209" s="90"/>
      <c r="S209" s="90">
        <f t="shared" si="23"/>
        <v>63130.421999999991</v>
      </c>
      <c r="T209" s="90">
        <f t="shared" si="26"/>
        <v>-63130.421999999991</v>
      </c>
      <c r="U209" s="91"/>
    </row>
    <row r="210" spans="1:21" s="92" customFormat="1" ht="15.45" customHeight="1" x14ac:dyDescent="0.3">
      <c r="A210" s="85" t="s">
        <v>114</v>
      </c>
      <c r="B210" s="88" t="s">
        <v>1</v>
      </c>
      <c r="C210" s="88" t="s">
        <v>63</v>
      </c>
      <c r="D210" s="87" t="s">
        <v>67</v>
      </c>
      <c r="E210" s="93" t="s">
        <v>51</v>
      </c>
      <c r="F210" s="89">
        <v>2740</v>
      </c>
      <c r="G210" s="51"/>
      <c r="H210" s="51"/>
      <c r="I210" s="51"/>
      <c r="J210" s="51"/>
      <c r="K210" s="51"/>
      <c r="L210" s="51"/>
      <c r="M210" s="51"/>
      <c r="N210" s="51"/>
      <c r="O210" s="51"/>
      <c r="P210" s="90"/>
      <c r="Q210" s="90"/>
      <c r="R210" s="90"/>
      <c r="S210" s="90">
        <f t="shared" si="23"/>
        <v>0</v>
      </c>
      <c r="T210" s="90">
        <f t="shared" si="26"/>
        <v>2740</v>
      </c>
      <c r="U210" s="91">
        <f t="shared" si="22"/>
        <v>0</v>
      </c>
    </row>
    <row r="211" spans="1:21" s="92" customFormat="1" ht="15.45" customHeight="1" x14ac:dyDescent="0.3">
      <c r="A211" s="85" t="s">
        <v>114</v>
      </c>
      <c r="B211" s="88" t="s">
        <v>1</v>
      </c>
      <c r="C211" s="88" t="s">
        <v>63</v>
      </c>
      <c r="D211" s="87">
        <v>4521</v>
      </c>
      <c r="E211" s="93"/>
      <c r="F211" s="89"/>
      <c r="G211" s="51">
        <v>0</v>
      </c>
      <c r="H211" s="51">
        <v>1737.28</v>
      </c>
      <c r="I211" s="51">
        <v>5406.62</v>
      </c>
      <c r="J211" s="51">
        <v>42472.480000000003</v>
      </c>
      <c r="K211" s="51">
        <v>28615.78</v>
      </c>
      <c r="L211" s="51">
        <v>23369.1</v>
      </c>
      <c r="M211" s="51">
        <v>0</v>
      </c>
      <c r="N211" s="51">
        <v>68513.98</v>
      </c>
      <c r="O211" s="51">
        <v>24526.41</v>
      </c>
      <c r="P211" s="90">
        <v>0</v>
      </c>
      <c r="Q211" s="90">
        <v>0</v>
      </c>
      <c r="R211" s="90"/>
      <c r="S211" s="90">
        <f t="shared" si="23"/>
        <v>194641.65</v>
      </c>
      <c r="T211" s="90">
        <f t="shared" si="26"/>
        <v>-194641.65</v>
      </c>
      <c r="U211" s="91"/>
    </row>
    <row r="212" spans="1:21" s="92" customFormat="1" ht="15.45" customHeight="1" x14ac:dyDescent="0.3">
      <c r="A212" s="85" t="s">
        <v>114</v>
      </c>
      <c r="B212" s="88" t="s">
        <v>1</v>
      </c>
      <c r="C212" s="88" t="s">
        <v>63</v>
      </c>
      <c r="D212" s="87" t="s">
        <v>68</v>
      </c>
      <c r="E212" s="87" t="s">
        <v>69</v>
      </c>
      <c r="F212" s="89">
        <v>1091240.071999999</v>
      </c>
      <c r="G212" s="51">
        <v>89725.922380000018</v>
      </c>
      <c r="H212" s="51">
        <v>94276.834960000022</v>
      </c>
      <c r="I212" s="51">
        <v>98548.75526000002</v>
      </c>
      <c r="J212" s="51">
        <v>102639.89584</v>
      </c>
      <c r="K212" s="51">
        <v>106929.19048</v>
      </c>
      <c r="L212" s="51">
        <v>109267.79144</v>
      </c>
      <c r="M212" s="51">
        <v>107432.45724</v>
      </c>
      <c r="N212" s="51">
        <v>110919.4607</v>
      </c>
      <c r="O212" s="51">
        <v>115124.29758</v>
      </c>
      <c r="P212" s="90">
        <v>117095.42892000001</v>
      </c>
      <c r="Q212" s="90">
        <v>119564.69500000001</v>
      </c>
      <c r="R212" s="90"/>
      <c r="S212" s="90">
        <f t="shared" si="23"/>
        <v>1171524.7298000003</v>
      </c>
      <c r="T212" s="90">
        <f t="shared" si="26"/>
        <v>-80284.657800001325</v>
      </c>
      <c r="U212" s="91">
        <f t="shared" si="22"/>
        <v>1.0735719479700352</v>
      </c>
    </row>
    <row r="213" spans="1:21" s="92" customFormat="1" ht="15.45" customHeight="1" x14ac:dyDescent="0.3">
      <c r="A213" s="85" t="s">
        <v>114</v>
      </c>
      <c r="B213" s="88" t="s">
        <v>1</v>
      </c>
      <c r="C213" s="88" t="s">
        <v>63</v>
      </c>
      <c r="D213" s="87" t="s">
        <v>70</v>
      </c>
      <c r="E213" s="87" t="s">
        <v>71</v>
      </c>
      <c r="F213" s="89">
        <v>1829177.6939999999</v>
      </c>
      <c r="G213" s="51">
        <v>132043.30163999999</v>
      </c>
      <c r="H213" s="51">
        <v>138626.44208000001</v>
      </c>
      <c r="I213" s="51">
        <v>140107.3518</v>
      </c>
      <c r="J213" s="51">
        <v>146424.66018000001</v>
      </c>
      <c r="K213" s="51">
        <v>152258.62434000001</v>
      </c>
      <c r="L213" s="51">
        <v>151310.79806</v>
      </c>
      <c r="M213" s="51">
        <v>142719.3664</v>
      </c>
      <c r="N213" s="51">
        <v>144725.57248</v>
      </c>
      <c r="O213" s="51">
        <v>143959.72878</v>
      </c>
      <c r="P213" s="90">
        <v>141741.30970000001</v>
      </c>
      <c r="Q213" s="90">
        <v>147833.81752000001</v>
      </c>
      <c r="R213" s="90"/>
      <c r="S213" s="90">
        <f t="shared" si="23"/>
        <v>1581750.9729800003</v>
      </c>
      <c r="T213" s="90">
        <f t="shared" si="26"/>
        <v>247426.72101999959</v>
      </c>
      <c r="U213" s="91">
        <f t="shared" si="22"/>
        <v>0.86473335978696908</v>
      </c>
    </row>
    <row r="214" spans="1:21" s="92" customFormat="1" ht="15.45" customHeight="1" x14ac:dyDescent="0.3">
      <c r="A214" s="85" t="s">
        <v>114</v>
      </c>
      <c r="B214" s="88" t="s">
        <v>1</v>
      </c>
      <c r="C214" s="88" t="s">
        <v>63</v>
      </c>
      <c r="D214" s="87" t="s">
        <v>72</v>
      </c>
      <c r="E214" s="87" t="s">
        <v>73</v>
      </c>
      <c r="F214" s="89">
        <v>91289.127999999982</v>
      </c>
      <c r="G214" s="51">
        <v>6307.4800000000014</v>
      </c>
      <c r="H214" s="51">
        <v>7570.6200000000017</v>
      </c>
      <c r="I214" s="51">
        <v>6983.7120000000014</v>
      </c>
      <c r="J214" s="51">
        <v>8161.5010000000002</v>
      </c>
      <c r="K214" s="51">
        <v>11637.602000000001</v>
      </c>
      <c r="L214" s="51">
        <v>20847.016</v>
      </c>
      <c r="M214" s="51">
        <v>7077.4200000000019</v>
      </c>
      <c r="N214" s="51">
        <v>8923.4511600000005</v>
      </c>
      <c r="O214" s="51">
        <v>19507.43</v>
      </c>
      <c r="P214" s="90">
        <v>17156.784</v>
      </c>
      <c r="Q214" s="90">
        <v>16206.004000000001</v>
      </c>
      <c r="R214" s="90"/>
      <c r="S214" s="90">
        <f t="shared" si="23"/>
        <v>130379.02016000001</v>
      </c>
      <c r="T214" s="90">
        <f t="shared" si="26"/>
        <v>-39089.892160000032</v>
      </c>
      <c r="U214" s="91">
        <f t="shared" si="22"/>
        <v>1.4281987682038111</v>
      </c>
    </row>
    <row r="215" spans="1:21" s="92" customFormat="1" ht="15.45" customHeight="1" x14ac:dyDescent="0.3">
      <c r="A215" s="85" t="s">
        <v>114</v>
      </c>
      <c r="B215" s="88" t="s">
        <v>1</v>
      </c>
      <c r="C215" s="88" t="s">
        <v>63</v>
      </c>
      <c r="D215" s="87" t="s">
        <v>74</v>
      </c>
      <c r="E215" s="87" t="s">
        <v>75</v>
      </c>
      <c r="F215" s="89">
        <v>240895.86800000019</v>
      </c>
      <c r="G215" s="51">
        <v>773.50200000000007</v>
      </c>
      <c r="H215" s="51">
        <v>1461.79</v>
      </c>
      <c r="I215" s="51">
        <v>614.58200000000011</v>
      </c>
      <c r="J215" s="51">
        <v>8755.1219999999994</v>
      </c>
      <c r="K215" s="51">
        <v>49794.020000000011</v>
      </c>
      <c r="L215" s="51">
        <v>3867.5100000000011</v>
      </c>
      <c r="M215" s="51">
        <v>610.19800000000009</v>
      </c>
      <c r="N215" s="51">
        <v>4457.7279200000012</v>
      </c>
      <c r="O215" s="51">
        <v>5200.7940000000008</v>
      </c>
      <c r="P215" s="90">
        <v>37581.579700000002</v>
      </c>
      <c r="Q215" s="90">
        <v>12230.8531</v>
      </c>
      <c r="R215" s="90"/>
      <c r="S215" s="90">
        <f t="shared" si="23"/>
        <v>125347.67872000003</v>
      </c>
      <c r="T215" s="90">
        <f t="shared" si="26"/>
        <v>115548.18928000017</v>
      </c>
      <c r="U215" s="91">
        <f t="shared" si="22"/>
        <v>0.52033967938379055</v>
      </c>
    </row>
    <row r="216" spans="1:21" s="92" customFormat="1" ht="15.45" customHeight="1" x14ac:dyDescent="0.3">
      <c r="A216" s="85" t="s">
        <v>114</v>
      </c>
      <c r="B216" s="88" t="s">
        <v>1</v>
      </c>
      <c r="C216" s="88" t="s">
        <v>63</v>
      </c>
      <c r="D216" s="87" t="s">
        <v>76</v>
      </c>
      <c r="E216" s="87" t="s">
        <v>21</v>
      </c>
      <c r="F216" s="89">
        <v>13343.80000000005</v>
      </c>
      <c r="G216" s="51">
        <v>1341.4711199999999</v>
      </c>
      <c r="H216" s="51">
        <v>699.19868000000008</v>
      </c>
      <c r="I216" s="51">
        <v>908.83882000000006</v>
      </c>
      <c r="J216" s="51">
        <v>472.44724000000008</v>
      </c>
      <c r="K216" s="51">
        <v>161.02158</v>
      </c>
      <c r="L216" s="51">
        <v>1085.83734</v>
      </c>
      <c r="M216" s="51">
        <v>110.10415999999999</v>
      </c>
      <c r="N216" s="51">
        <v>512.03476000000001</v>
      </c>
      <c r="O216" s="51">
        <v>740.93709999999999</v>
      </c>
      <c r="P216" s="90">
        <v>2388.3648400000002</v>
      </c>
      <c r="Q216" s="90">
        <v>2288.8644800000002</v>
      </c>
      <c r="R216" s="90"/>
      <c r="S216" s="90">
        <f t="shared" si="23"/>
        <v>10709.12012</v>
      </c>
      <c r="T216" s="90">
        <f t="shared" si="26"/>
        <v>2634.6798800000506</v>
      </c>
      <c r="U216" s="91">
        <f t="shared" si="22"/>
        <v>0.80255400410677313</v>
      </c>
    </row>
    <row r="217" spans="1:21" s="92" customFormat="1" ht="15.45" customHeight="1" x14ac:dyDescent="0.3">
      <c r="A217" s="85" t="s">
        <v>114</v>
      </c>
      <c r="B217" s="88" t="s">
        <v>1</v>
      </c>
      <c r="C217" s="88" t="s">
        <v>63</v>
      </c>
      <c r="D217" s="87" t="s">
        <v>77</v>
      </c>
      <c r="E217" s="87" t="s">
        <v>78</v>
      </c>
      <c r="F217" s="89">
        <v>1092375.0906959979</v>
      </c>
      <c r="G217" s="51">
        <v>79129.19432000001</v>
      </c>
      <c r="H217" s="51">
        <v>83402.243499999997</v>
      </c>
      <c r="I217" s="51">
        <v>84764.059120000034</v>
      </c>
      <c r="J217" s="51">
        <v>88489.83987999997</v>
      </c>
      <c r="K217" s="51">
        <v>92840.094039999982</v>
      </c>
      <c r="L217" s="51">
        <v>96850.832060000015</v>
      </c>
      <c r="M217" s="51">
        <v>87829.965680000096</v>
      </c>
      <c r="N217" s="51">
        <v>90827.210579999999</v>
      </c>
      <c r="O217" s="51">
        <v>95538.66524000006</v>
      </c>
      <c r="P217" s="90">
        <v>95944.741460000034</v>
      </c>
      <c r="Q217" s="90">
        <v>98289.373159999945</v>
      </c>
      <c r="R217" s="90"/>
      <c r="S217" s="90">
        <f t="shared" si="23"/>
        <v>993906.21904000023</v>
      </c>
      <c r="T217" s="90">
        <f t="shared" si="26"/>
        <v>98468.871655997704</v>
      </c>
      <c r="U217" s="91">
        <f t="shared" si="22"/>
        <v>0.90985800345075696</v>
      </c>
    </row>
    <row r="218" spans="1:21" s="92" customFormat="1" ht="15.45" customHeight="1" x14ac:dyDescent="0.3">
      <c r="A218" s="85" t="s">
        <v>114</v>
      </c>
      <c r="B218" s="88" t="s">
        <v>1</v>
      </c>
      <c r="C218" s="88" t="s">
        <v>63</v>
      </c>
      <c r="D218" s="87" t="s">
        <v>79</v>
      </c>
      <c r="E218" s="87" t="s">
        <v>22</v>
      </c>
      <c r="F218" s="89">
        <v>289289.19999999931</v>
      </c>
      <c r="G218" s="51">
        <v>21944.802480000009</v>
      </c>
      <c r="H218" s="51">
        <v>22517.300820000011</v>
      </c>
      <c r="I218" s="51">
        <v>22945.37924000002</v>
      </c>
      <c r="J218" s="51">
        <v>23188.039120000001</v>
      </c>
      <c r="K218" s="51">
        <v>19341.934000000001</v>
      </c>
      <c r="L218" s="51">
        <v>19237.263260000011</v>
      </c>
      <c r="M218" s="51">
        <v>12074.3169</v>
      </c>
      <c r="N218" s="51">
        <v>14395.757240000001</v>
      </c>
      <c r="O218" s="51">
        <v>22357.805420000001</v>
      </c>
      <c r="P218" s="90">
        <v>25547.22570000001</v>
      </c>
      <c r="Q218" s="90">
        <v>45504.10612000004</v>
      </c>
      <c r="R218" s="90"/>
      <c r="S218" s="90">
        <f t="shared" si="23"/>
        <v>249053.93030000009</v>
      </c>
      <c r="T218" s="90">
        <f t="shared" si="26"/>
        <v>40235.269699999219</v>
      </c>
      <c r="U218" s="91">
        <f t="shared" si="22"/>
        <v>0.86091679295321322</v>
      </c>
    </row>
    <row r="219" spans="1:21" s="92" customFormat="1" ht="15.45" customHeight="1" x14ac:dyDescent="0.3">
      <c r="A219" s="85" t="s">
        <v>114</v>
      </c>
      <c r="B219" s="88" t="s">
        <v>1</v>
      </c>
      <c r="C219" s="88" t="s">
        <v>63</v>
      </c>
      <c r="D219" s="87" t="s">
        <v>80</v>
      </c>
      <c r="E219" s="87" t="s">
        <v>23</v>
      </c>
      <c r="F219" s="89">
        <v>37357.159999999967</v>
      </c>
      <c r="G219" s="51">
        <v>2863.4397399999998</v>
      </c>
      <c r="H219" s="51">
        <v>1273.6753000000001</v>
      </c>
      <c r="I219" s="51">
        <v>433.62691999999993</v>
      </c>
      <c r="J219" s="51">
        <v>1751.07098</v>
      </c>
      <c r="K219" s="51">
        <v>6269.4789399999991</v>
      </c>
      <c r="L219" s="51">
        <v>5374.3127199999999</v>
      </c>
      <c r="M219" s="51">
        <v>9181.7427400000015</v>
      </c>
      <c r="N219" s="51">
        <v>5469.7058199999974</v>
      </c>
      <c r="O219" s="51">
        <v>6480.7274599999982</v>
      </c>
      <c r="P219" s="90">
        <v>6866.9304600000041</v>
      </c>
      <c r="Q219" s="90">
        <v>3325.3215400000008</v>
      </c>
      <c r="R219" s="90"/>
      <c r="S219" s="90">
        <f t="shared" si="23"/>
        <v>49290.032619999998</v>
      </c>
      <c r="T219" s="90">
        <f t="shared" si="26"/>
        <v>-11932.872620000031</v>
      </c>
      <c r="U219" s="91">
        <f t="shared" si="22"/>
        <v>1.319426653953353</v>
      </c>
    </row>
    <row r="220" spans="1:21" s="92" customFormat="1" ht="15.45" customHeight="1" x14ac:dyDescent="0.3">
      <c r="A220" s="85" t="s">
        <v>114</v>
      </c>
      <c r="B220" s="88" t="s">
        <v>1</v>
      </c>
      <c r="C220" s="88" t="s">
        <v>63</v>
      </c>
      <c r="D220" s="87" t="s">
        <v>81</v>
      </c>
      <c r="E220" s="87" t="s">
        <v>82</v>
      </c>
      <c r="F220" s="89">
        <v>19892.400000000009</v>
      </c>
      <c r="G220" s="51">
        <v>968.35162000000003</v>
      </c>
      <c r="H220" s="51">
        <v>2372.8920600000001</v>
      </c>
      <c r="I220" s="51">
        <v>2268.3857200000002</v>
      </c>
      <c r="J220" s="51">
        <v>2187.4022799999998</v>
      </c>
      <c r="K220" s="51">
        <v>1201.7064600000001</v>
      </c>
      <c r="L220" s="51">
        <v>2509.6098400000001</v>
      </c>
      <c r="M220" s="51">
        <v>511.33880000000011</v>
      </c>
      <c r="N220" s="51">
        <v>9.5900000000000016</v>
      </c>
      <c r="O220" s="51">
        <v>3048.22534</v>
      </c>
      <c r="P220" s="90">
        <v>4608.8498799999988</v>
      </c>
      <c r="Q220" s="90">
        <v>2006.1047000000001</v>
      </c>
      <c r="R220" s="90"/>
      <c r="S220" s="90">
        <f t="shared" si="23"/>
        <v>21692.456699999995</v>
      </c>
      <c r="T220" s="90">
        <f t="shared" si="26"/>
        <v>-1800.0566999999864</v>
      </c>
      <c r="U220" s="91">
        <f t="shared" si="22"/>
        <v>1.090489669421487</v>
      </c>
    </row>
    <row r="221" spans="1:21" s="92" customFormat="1" ht="15.45" customHeight="1" x14ac:dyDescent="0.3">
      <c r="A221" s="85" t="s">
        <v>114</v>
      </c>
      <c r="B221" s="88" t="s">
        <v>1</v>
      </c>
      <c r="C221" s="88" t="s">
        <v>63</v>
      </c>
      <c r="D221" s="87" t="s">
        <v>83</v>
      </c>
      <c r="E221" s="87" t="s">
        <v>24</v>
      </c>
      <c r="F221" s="89">
        <v>881712.54600000149</v>
      </c>
      <c r="G221" s="51">
        <v>95965.250359999976</v>
      </c>
      <c r="H221" s="51">
        <v>85092.933100000067</v>
      </c>
      <c r="I221" s="51">
        <v>86244.601680000109</v>
      </c>
      <c r="J221" s="51">
        <v>49653.397720000074</v>
      </c>
      <c r="K221" s="51">
        <v>58234.017340000057</v>
      </c>
      <c r="L221" s="51">
        <v>70090.668640000047</v>
      </c>
      <c r="M221" s="51">
        <v>56730.968420000048</v>
      </c>
      <c r="N221" s="51">
        <v>68970.082620000132</v>
      </c>
      <c r="O221" s="51">
        <v>79350.887720000203</v>
      </c>
      <c r="P221" s="90">
        <v>77151.292440000019</v>
      </c>
      <c r="Q221" s="90">
        <v>86906.65965999983</v>
      </c>
      <c r="R221" s="90"/>
      <c r="S221" s="90">
        <f t="shared" si="23"/>
        <v>814390.75970000052</v>
      </c>
      <c r="T221" s="90">
        <f t="shared" si="26"/>
        <v>67321.786300000967</v>
      </c>
      <c r="U221" s="91">
        <f t="shared" si="22"/>
        <v>0.92364655963509357</v>
      </c>
    </row>
    <row r="222" spans="1:21" s="92" customFormat="1" ht="15.45" customHeight="1" x14ac:dyDescent="0.3">
      <c r="A222" s="85" t="s">
        <v>114</v>
      </c>
      <c r="B222" s="88" t="s">
        <v>1</v>
      </c>
      <c r="C222" s="88" t="s">
        <v>63</v>
      </c>
      <c r="D222" s="87" t="s">
        <v>84</v>
      </c>
      <c r="E222" s="87" t="s">
        <v>85</v>
      </c>
      <c r="F222" s="89">
        <v>900361.26000000397</v>
      </c>
      <c r="G222" s="51">
        <v>54705.922099999967</v>
      </c>
      <c r="H222" s="51">
        <v>71754.336359999987</v>
      </c>
      <c r="I222" s="51">
        <v>79949.246179999987</v>
      </c>
      <c r="J222" s="51">
        <v>104436.81524</v>
      </c>
      <c r="K222" s="51">
        <v>102954.9629599997</v>
      </c>
      <c r="L222" s="51">
        <v>71186.627539999943</v>
      </c>
      <c r="M222" s="51">
        <v>40117.641499999983</v>
      </c>
      <c r="N222" s="51">
        <v>50025.440400000007</v>
      </c>
      <c r="O222" s="51">
        <v>70904.856899999984</v>
      </c>
      <c r="P222" s="90">
        <v>70761.771359999941</v>
      </c>
      <c r="Q222" s="90">
        <v>66410.56915999997</v>
      </c>
      <c r="R222" s="90"/>
      <c r="S222" s="90">
        <f t="shared" si="23"/>
        <v>783208.18969999941</v>
      </c>
      <c r="T222" s="90">
        <f t="shared" si="26"/>
        <v>117153.07030000456</v>
      </c>
      <c r="U222" s="91">
        <f t="shared" si="22"/>
        <v>0.8698821511933954</v>
      </c>
    </row>
    <row r="223" spans="1:21" s="92" customFormat="1" ht="15.45" customHeight="1" x14ac:dyDescent="0.3">
      <c r="A223" s="85" t="s">
        <v>114</v>
      </c>
      <c r="B223" s="88" t="s">
        <v>1</v>
      </c>
      <c r="C223" s="88" t="s">
        <v>63</v>
      </c>
      <c r="D223" s="87" t="s">
        <v>86</v>
      </c>
      <c r="E223" s="87" t="s">
        <v>25</v>
      </c>
      <c r="F223" s="89">
        <v>251806.00000000009</v>
      </c>
      <c r="G223" s="51">
        <v>5208.0221199999996</v>
      </c>
      <c r="H223" s="51">
        <v>8128.4812599999996</v>
      </c>
      <c r="I223" s="51">
        <v>17324.855599999992</v>
      </c>
      <c r="J223" s="51">
        <v>17180.74256000001</v>
      </c>
      <c r="K223" s="51">
        <v>40007.000300000007</v>
      </c>
      <c r="L223" s="51">
        <v>9932.258880000003</v>
      </c>
      <c r="M223" s="51">
        <v>23019.216759999988</v>
      </c>
      <c r="N223" s="51">
        <v>60693.224880000002</v>
      </c>
      <c r="O223" s="51">
        <v>20838.426100000001</v>
      </c>
      <c r="P223" s="90">
        <v>10152.522000000001</v>
      </c>
      <c r="Q223" s="90">
        <v>18579.07142</v>
      </c>
      <c r="R223" s="90"/>
      <c r="S223" s="90">
        <f t="shared" si="23"/>
        <v>231063.82188</v>
      </c>
      <c r="T223" s="90">
        <f t="shared" si="26"/>
        <v>20742.178120000084</v>
      </c>
      <c r="U223" s="91">
        <f t="shared" si="22"/>
        <v>0.91762635473340559</v>
      </c>
    </row>
    <row r="224" spans="1:21" s="92" customFormat="1" ht="15.45" customHeight="1" x14ac:dyDescent="0.3">
      <c r="A224" s="85" t="s">
        <v>114</v>
      </c>
      <c r="B224" s="88" t="s">
        <v>1</v>
      </c>
      <c r="C224" s="88" t="s">
        <v>63</v>
      </c>
      <c r="D224" s="87" t="s">
        <v>87</v>
      </c>
      <c r="E224" s="87" t="s">
        <v>26</v>
      </c>
      <c r="F224" s="89">
        <v>173098.6779999999</v>
      </c>
      <c r="G224" s="51">
        <v>11703.425020000001</v>
      </c>
      <c r="H224" s="51">
        <v>12591.9851</v>
      </c>
      <c r="I224" s="51">
        <v>14298.114600000001</v>
      </c>
      <c r="J224" s="51">
        <v>8733.2787200000002</v>
      </c>
      <c r="K224" s="51">
        <v>12689.09892</v>
      </c>
      <c r="L224" s="51">
        <v>18667.915919999999</v>
      </c>
      <c r="M224" s="51">
        <v>17464.291459999989</v>
      </c>
      <c r="N224" s="51">
        <v>9533.3998199999987</v>
      </c>
      <c r="O224" s="51">
        <v>16946.453379999999</v>
      </c>
      <c r="P224" s="90">
        <v>17050.01168</v>
      </c>
      <c r="Q224" s="90">
        <v>62634.591600000007</v>
      </c>
      <c r="R224" s="90"/>
      <c r="S224" s="90">
        <f t="shared" si="23"/>
        <v>202312.56622000001</v>
      </c>
      <c r="T224" s="90">
        <f t="shared" si="26"/>
        <v>-29213.88822000011</v>
      </c>
      <c r="U224" s="91">
        <f t="shared" si="22"/>
        <v>1.1687701405784285</v>
      </c>
    </row>
    <row r="225" spans="1:21" s="92" customFormat="1" ht="15.45" customHeight="1" x14ac:dyDescent="0.3">
      <c r="A225" s="85" t="s">
        <v>114</v>
      </c>
      <c r="B225" s="88" t="s">
        <v>1</v>
      </c>
      <c r="C225" s="88" t="s">
        <v>63</v>
      </c>
      <c r="D225" s="87" t="s">
        <v>88</v>
      </c>
      <c r="E225" s="87" t="s">
        <v>27</v>
      </c>
      <c r="F225" s="89">
        <v>573473.7799999998</v>
      </c>
      <c r="G225" s="51">
        <v>20685.498479999998</v>
      </c>
      <c r="H225" s="51">
        <v>27168.069960000001</v>
      </c>
      <c r="I225" s="51">
        <v>97977.048780000012</v>
      </c>
      <c r="J225" s="51">
        <v>31565.501440000011</v>
      </c>
      <c r="K225" s="51">
        <v>43527.37422000002</v>
      </c>
      <c r="L225" s="51">
        <v>31453.873840000018</v>
      </c>
      <c r="M225" s="51">
        <v>9558.5913800000035</v>
      </c>
      <c r="N225" s="51">
        <v>34221.997199999998</v>
      </c>
      <c r="O225" s="51">
        <v>91139.622640000001</v>
      </c>
      <c r="P225" s="90">
        <v>43122.624159999999</v>
      </c>
      <c r="Q225" s="90">
        <v>44448.197799999987</v>
      </c>
      <c r="R225" s="90"/>
      <c r="S225" s="90">
        <f t="shared" si="23"/>
        <v>474868.39990000008</v>
      </c>
      <c r="T225" s="90">
        <f t="shared" si="26"/>
        <v>98605.380099999718</v>
      </c>
      <c r="U225" s="91">
        <f t="shared" ref="U225:U261" si="27">S225/F225</f>
        <v>0.82805599220246873</v>
      </c>
    </row>
    <row r="226" spans="1:21" s="92" customFormat="1" ht="15.45" customHeight="1" x14ac:dyDescent="0.3">
      <c r="A226" s="85" t="s">
        <v>114</v>
      </c>
      <c r="B226" s="88" t="s">
        <v>1</v>
      </c>
      <c r="C226" s="88" t="s">
        <v>63</v>
      </c>
      <c r="D226" s="87" t="s">
        <v>89</v>
      </c>
      <c r="E226" s="87" t="s">
        <v>28</v>
      </c>
      <c r="F226" s="89">
        <v>33090.980000000083</v>
      </c>
      <c r="G226" s="51">
        <v>2703.2017999999998</v>
      </c>
      <c r="H226" s="51">
        <v>1640.5613000000001</v>
      </c>
      <c r="I226" s="51">
        <v>1694.2570800000001</v>
      </c>
      <c r="J226" s="51">
        <v>1540.2553800000001</v>
      </c>
      <c r="K226" s="51">
        <v>7831.3830600000001</v>
      </c>
      <c r="L226" s="51">
        <v>2226.4198799999999</v>
      </c>
      <c r="M226" s="51">
        <v>1255.80502</v>
      </c>
      <c r="N226" s="51">
        <v>3664.0019800000009</v>
      </c>
      <c r="O226" s="51">
        <v>5278.029120000002</v>
      </c>
      <c r="P226" s="90">
        <v>7725.0655800000031</v>
      </c>
      <c r="Q226" s="90">
        <v>71095.029339999994</v>
      </c>
      <c r="R226" s="90"/>
      <c r="S226" s="90">
        <f t="shared" si="23"/>
        <v>106654.00954</v>
      </c>
      <c r="T226" s="90">
        <f t="shared" si="26"/>
        <v>-73563.029539999916</v>
      </c>
      <c r="U226" s="91">
        <f t="shared" si="27"/>
        <v>3.2230538213132318</v>
      </c>
    </row>
    <row r="227" spans="1:21" s="92" customFormat="1" ht="15.45" customHeight="1" x14ac:dyDescent="0.3">
      <c r="A227" s="85" t="s">
        <v>114</v>
      </c>
      <c r="B227" s="88" t="s">
        <v>1</v>
      </c>
      <c r="C227" s="88" t="s">
        <v>63</v>
      </c>
      <c r="D227" s="87" t="s">
        <v>90</v>
      </c>
      <c r="E227" s="87" t="s">
        <v>29</v>
      </c>
      <c r="F227" s="89">
        <v>435657.25999999768</v>
      </c>
      <c r="G227" s="51">
        <v>10707.171979999999</v>
      </c>
      <c r="H227" s="51">
        <v>14625.76927999999</v>
      </c>
      <c r="I227" s="51">
        <v>15843.00058</v>
      </c>
      <c r="J227" s="51">
        <v>20754.228640000001</v>
      </c>
      <c r="K227" s="51">
        <v>47310.867599999983</v>
      </c>
      <c r="L227" s="51">
        <v>21918.468339999999</v>
      </c>
      <c r="M227" s="51">
        <v>12693.781580000001</v>
      </c>
      <c r="N227" s="51">
        <v>25078.565139999999</v>
      </c>
      <c r="O227" s="51">
        <v>44584.584040000002</v>
      </c>
      <c r="P227" s="90">
        <v>31630.198319999981</v>
      </c>
      <c r="Q227" s="90">
        <v>41501.081200000022</v>
      </c>
      <c r="R227" s="90"/>
      <c r="S227" s="90">
        <f t="shared" si="23"/>
        <v>286647.71669999993</v>
      </c>
      <c r="T227" s="90">
        <f t="shared" si="26"/>
        <v>149009.54329999775</v>
      </c>
      <c r="U227" s="91">
        <f t="shared" si="27"/>
        <v>0.65796611928377247</v>
      </c>
    </row>
    <row r="228" spans="1:21" s="92" customFormat="1" ht="15.45" customHeight="1" x14ac:dyDescent="0.3">
      <c r="A228" s="85" t="s">
        <v>114</v>
      </c>
      <c r="B228" s="88" t="s">
        <v>1</v>
      </c>
      <c r="C228" s="88" t="s">
        <v>63</v>
      </c>
      <c r="D228" s="87" t="s">
        <v>91</v>
      </c>
      <c r="E228" s="87" t="s">
        <v>30</v>
      </c>
      <c r="F228" s="89">
        <v>52060</v>
      </c>
      <c r="G228" s="51">
        <v>5416.9443800000008</v>
      </c>
      <c r="H228" s="51">
        <v>3392.5611399999998</v>
      </c>
      <c r="I228" s="51">
        <v>590.43712000000016</v>
      </c>
      <c r="J228" s="51">
        <v>419.18711999999999</v>
      </c>
      <c r="K228" s="51">
        <v>1227.1473599999999</v>
      </c>
      <c r="L228" s="51">
        <v>25397.503880000011</v>
      </c>
      <c r="M228" s="51">
        <v>977.11688000000026</v>
      </c>
      <c r="N228" s="51">
        <v>136.04648</v>
      </c>
      <c r="O228" s="51">
        <v>0</v>
      </c>
      <c r="P228" s="90">
        <v>80.830000000000013</v>
      </c>
      <c r="Q228" s="90">
        <v>7908.420900000001</v>
      </c>
      <c r="R228" s="90"/>
      <c r="S228" s="90">
        <f t="shared" si="23"/>
        <v>45546.195260000022</v>
      </c>
      <c r="T228" s="90">
        <f t="shared" si="26"/>
        <v>6513.8047399999778</v>
      </c>
      <c r="U228" s="91">
        <f t="shared" si="27"/>
        <v>0.87487889473684255</v>
      </c>
    </row>
    <row r="229" spans="1:21" s="92" customFormat="1" ht="15.45" customHeight="1" x14ac:dyDescent="0.3">
      <c r="A229" s="85" t="s">
        <v>114</v>
      </c>
      <c r="B229" s="88" t="s">
        <v>1</v>
      </c>
      <c r="C229" s="88" t="s">
        <v>63</v>
      </c>
      <c r="D229" s="87" t="s">
        <v>92</v>
      </c>
      <c r="E229" s="87" t="s">
        <v>31</v>
      </c>
      <c r="F229" s="89">
        <v>26304</v>
      </c>
      <c r="G229" s="51">
        <v>118.916</v>
      </c>
      <c r="H229" s="51">
        <v>235.74959999999999</v>
      </c>
      <c r="I229" s="51">
        <v>127.6703</v>
      </c>
      <c r="J229" s="51">
        <v>210.39637999999999</v>
      </c>
      <c r="K229" s="51">
        <v>558.17910000000006</v>
      </c>
      <c r="L229" s="51">
        <v>332.4113200000001</v>
      </c>
      <c r="M229" s="51">
        <v>7.0609800000000007</v>
      </c>
      <c r="N229" s="51">
        <v>1824.1577400000001</v>
      </c>
      <c r="O229" s="51">
        <v>614.00385999999992</v>
      </c>
      <c r="P229" s="90">
        <v>8405.251400000001</v>
      </c>
      <c r="Q229" s="90">
        <v>6156.1881600000024</v>
      </c>
      <c r="R229" s="90"/>
      <c r="S229" s="90">
        <f t="shared" si="23"/>
        <v>18589.984840000005</v>
      </c>
      <c r="T229" s="90">
        <f t="shared" si="26"/>
        <v>7714.0151599999954</v>
      </c>
      <c r="U229" s="91">
        <f t="shared" si="27"/>
        <v>0.70673604166666681</v>
      </c>
    </row>
    <row r="230" spans="1:21" s="92" customFormat="1" ht="15.45" customHeight="1" x14ac:dyDescent="0.3">
      <c r="A230" s="85" t="s">
        <v>114</v>
      </c>
      <c r="B230" s="88" t="s">
        <v>1</v>
      </c>
      <c r="C230" s="88" t="s">
        <v>63</v>
      </c>
      <c r="D230" s="87" t="s">
        <v>93</v>
      </c>
      <c r="E230" s="87" t="s">
        <v>94</v>
      </c>
      <c r="F230" s="89">
        <v>34976.10000000002</v>
      </c>
      <c r="G230" s="51">
        <v>312.49152000000009</v>
      </c>
      <c r="H230" s="51">
        <v>16018.22906</v>
      </c>
      <c r="I230" s="51">
        <v>979.08145999999999</v>
      </c>
      <c r="J230" s="51">
        <v>1027.53836</v>
      </c>
      <c r="K230" s="51">
        <v>8313.7217000000001</v>
      </c>
      <c r="L230" s="51">
        <v>485.37456000000009</v>
      </c>
      <c r="M230" s="51">
        <v>901.59974000000011</v>
      </c>
      <c r="N230" s="51">
        <v>270.23797999999999</v>
      </c>
      <c r="O230" s="51">
        <v>5565.6250000000018</v>
      </c>
      <c r="P230" s="90">
        <v>11924.077219999999</v>
      </c>
      <c r="Q230" s="90">
        <v>3708.5132800000001</v>
      </c>
      <c r="R230" s="90"/>
      <c r="S230" s="90">
        <f t="shared" si="23"/>
        <v>49506.489880000001</v>
      </c>
      <c r="T230" s="90">
        <f t="shared" si="26"/>
        <v>-14530.389879999981</v>
      </c>
      <c r="U230" s="91">
        <f t="shared" si="27"/>
        <v>1.4154376811594196</v>
      </c>
    </row>
    <row r="231" spans="1:21" s="92" customFormat="1" ht="15.45" customHeight="1" x14ac:dyDescent="0.3">
      <c r="A231" s="85" t="s">
        <v>114</v>
      </c>
      <c r="B231" s="88" t="s">
        <v>1</v>
      </c>
      <c r="C231" s="88" t="s">
        <v>63</v>
      </c>
      <c r="D231" s="87" t="s">
        <v>95</v>
      </c>
      <c r="E231" s="87" t="s">
        <v>32</v>
      </c>
      <c r="F231" s="89">
        <v>9954.420000000011</v>
      </c>
      <c r="G231" s="51">
        <v>164.70414</v>
      </c>
      <c r="H231" s="51">
        <v>156.19644</v>
      </c>
      <c r="I231" s="51">
        <v>132.64340000000001</v>
      </c>
      <c r="J231" s="51">
        <v>184.66229999999999</v>
      </c>
      <c r="K231" s="51">
        <v>173.99</v>
      </c>
      <c r="L231" s="51">
        <v>422.45319999999998</v>
      </c>
      <c r="M231" s="51">
        <v>177.96574000000001</v>
      </c>
      <c r="N231" s="51">
        <v>116.4089</v>
      </c>
      <c r="O231" s="51">
        <v>140.12360000000001</v>
      </c>
      <c r="P231" s="90">
        <v>567.31426000000022</v>
      </c>
      <c r="Q231" s="90">
        <v>732.53899999999999</v>
      </c>
      <c r="R231" s="90"/>
      <c r="S231" s="90">
        <f t="shared" si="23"/>
        <v>2969.0009799999998</v>
      </c>
      <c r="T231" s="90">
        <f t="shared" si="26"/>
        <v>6985.4190200000112</v>
      </c>
      <c r="U231" s="91">
        <f t="shared" si="27"/>
        <v>0.29825956509771506</v>
      </c>
    </row>
    <row r="232" spans="1:21" s="92" customFormat="1" ht="15.45" customHeight="1" x14ac:dyDescent="0.3">
      <c r="A232" s="85" t="s">
        <v>114</v>
      </c>
      <c r="B232" s="88" t="s">
        <v>1</v>
      </c>
      <c r="C232" s="88" t="s">
        <v>63</v>
      </c>
      <c r="D232" s="87" t="s">
        <v>96</v>
      </c>
      <c r="E232" s="87" t="s">
        <v>33</v>
      </c>
      <c r="F232" s="89">
        <v>227693.45200000051</v>
      </c>
      <c r="G232" s="51">
        <v>9780.3888999999981</v>
      </c>
      <c r="H232" s="51">
        <v>12213.985659999989</v>
      </c>
      <c r="I232" s="51">
        <v>15305.072819999979</v>
      </c>
      <c r="J232" s="51">
        <v>11476.673580000001</v>
      </c>
      <c r="K232" s="51">
        <v>14571.78305999998</v>
      </c>
      <c r="L232" s="51">
        <v>15258.868200000001</v>
      </c>
      <c r="M232" s="51">
        <v>4780.0916599999964</v>
      </c>
      <c r="N232" s="51">
        <v>9997.9750399999975</v>
      </c>
      <c r="O232" s="51">
        <v>16618.42331999998</v>
      </c>
      <c r="P232" s="90">
        <v>17671.72589999999</v>
      </c>
      <c r="Q232" s="90">
        <v>10279.79226</v>
      </c>
      <c r="R232" s="90"/>
      <c r="S232" s="90">
        <f t="shared" si="23"/>
        <v>137954.7803999999</v>
      </c>
      <c r="T232" s="90">
        <f t="shared" si="26"/>
        <v>89738.671600000613</v>
      </c>
      <c r="U232" s="91">
        <f t="shared" si="27"/>
        <v>0.60587943653293808</v>
      </c>
    </row>
    <row r="233" spans="1:21" s="92" customFormat="1" ht="15.45" customHeight="1" x14ac:dyDescent="0.3">
      <c r="A233" s="85" t="s">
        <v>114</v>
      </c>
      <c r="B233" s="88" t="s">
        <v>1</v>
      </c>
      <c r="C233" s="88" t="s">
        <v>63</v>
      </c>
      <c r="D233" s="87" t="s">
        <v>97</v>
      </c>
      <c r="E233" s="87" t="s">
        <v>98</v>
      </c>
      <c r="F233" s="89">
        <v>19527.979999999909</v>
      </c>
      <c r="G233" s="51">
        <v>836.49734000000012</v>
      </c>
      <c r="H233" s="51">
        <v>165.25762</v>
      </c>
      <c r="I233" s="51">
        <v>259.22318000000013</v>
      </c>
      <c r="J233" s="51">
        <v>5441.0591199999972</v>
      </c>
      <c r="K233" s="51">
        <v>207.11660000000001</v>
      </c>
      <c r="L233" s="51">
        <v>1037.4873</v>
      </c>
      <c r="M233" s="51">
        <v>197.02518000000001</v>
      </c>
      <c r="N233" s="51">
        <v>125.18786</v>
      </c>
      <c r="O233" s="51">
        <v>379.32560000000012</v>
      </c>
      <c r="P233" s="90">
        <v>5170.9526600000008</v>
      </c>
      <c r="Q233" s="90">
        <v>1372.03856</v>
      </c>
      <c r="R233" s="90"/>
      <c r="S233" s="90">
        <f t="shared" si="23"/>
        <v>15191.171019999998</v>
      </c>
      <c r="T233" s="90">
        <f t="shared" si="26"/>
        <v>4336.8089799999107</v>
      </c>
      <c r="U233" s="91">
        <f t="shared" si="27"/>
        <v>0.77791819840045251</v>
      </c>
    </row>
    <row r="234" spans="1:21" s="97" customFormat="1" ht="15.45" customHeight="1" x14ac:dyDescent="0.3">
      <c r="A234" s="78" t="s">
        <v>115</v>
      </c>
      <c r="B234" s="79" t="s">
        <v>62</v>
      </c>
      <c r="C234" s="94"/>
      <c r="D234" s="79"/>
      <c r="E234" s="94"/>
      <c r="F234" s="81">
        <f>SUM(F235:F261)</f>
        <v>8435971.7412001416</v>
      </c>
      <c r="G234" s="81">
        <f>SUM(G235:G261)</f>
        <v>497980.07139999996</v>
      </c>
      <c r="H234" s="81">
        <f t="shared" ref="H234:R234" si="28">SUM(H235:H261)</f>
        <v>541311.50639999995</v>
      </c>
      <c r="I234" s="81">
        <f t="shared" si="28"/>
        <v>681656.7337423265</v>
      </c>
      <c r="J234" s="81">
        <f t="shared" si="28"/>
        <v>653446.87940000009</v>
      </c>
      <c r="K234" s="81">
        <f t="shared" si="28"/>
        <v>752987.1824200016</v>
      </c>
      <c r="L234" s="81">
        <f t="shared" si="28"/>
        <v>669568.37972668442</v>
      </c>
      <c r="M234" s="81">
        <f t="shared" si="28"/>
        <v>526880.80224235915</v>
      </c>
      <c r="N234" s="81">
        <f t="shared" si="28"/>
        <v>653426.52249672054</v>
      </c>
      <c r="O234" s="81">
        <f t="shared" si="28"/>
        <v>814682.11392592173</v>
      </c>
      <c r="P234" s="81">
        <f t="shared" si="28"/>
        <v>771773.05848777073</v>
      </c>
      <c r="Q234" s="81">
        <f t="shared" si="28"/>
        <v>824968.30084696377</v>
      </c>
      <c r="R234" s="81">
        <f t="shared" si="28"/>
        <v>0</v>
      </c>
      <c r="S234" s="74">
        <f t="shared" si="23"/>
        <v>7388681.5510887494</v>
      </c>
      <c r="T234" s="74">
        <f t="shared" si="26"/>
        <v>1047290.1901113922</v>
      </c>
      <c r="U234" s="76">
        <f t="shared" si="27"/>
        <v>0.87585423206237534</v>
      </c>
    </row>
    <row r="235" spans="1:21" s="92" customFormat="1" ht="15.45" customHeight="1" x14ac:dyDescent="0.3">
      <c r="A235" s="85" t="s">
        <v>115</v>
      </c>
      <c r="B235" s="86" t="s">
        <v>0</v>
      </c>
      <c r="C235" s="88" t="s">
        <v>63</v>
      </c>
      <c r="D235" s="87" t="s">
        <v>64</v>
      </c>
      <c r="E235" s="86" t="s">
        <v>19</v>
      </c>
      <c r="F235" s="89">
        <v>285592.82500000001</v>
      </c>
      <c r="G235" s="51">
        <v>0</v>
      </c>
      <c r="H235" s="51">
        <v>0</v>
      </c>
      <c r="I235" s="51">
        <v>5837.9874</v>
      </c>
      <c r="J235" s="51">
        <v>78934.516499999983</v>
      </c>
      <c r="K235" s="51">
        <v>0</v>
      </c>
      <c r="L235" s="51">
        <v>27353.11565</v>
      </c>
      <c r="M235" s="51">
        <v>0</v>
      </c>
      <c r="N235" s="51">
        <v>4648.9166500000001</v>
      </c>
      <c r="O235" s="51">
        <v>37384.449549999998</v>
      </c>
      <c r="P235" s="90">
        <v>41880.544999999998</v>
      </c>
      <c r="Q235" s="90">
        <v>0</v>
      </c>
      <c r="R235" s="90"/>
      <c r="S235" s="90">
        <f t="shared" ref="S235:S261" si="29">SUM(G235:R235)</f>
        <v>196039.53074999998</v>
      </c>
      <c r="T235" s="90">
        <f t="shared" si="26"/>
        <v>89553.294250000035</v>
      </c>
      <c r="U235" s="91">
        <f t="shared" si="27"/>
        <v>0.68643016766965337</v>
      </c>
    </row>
    <row r="236" spans="1:21" s="92" customFormat="1" ht="15.45" customHeight="1" x14ac:dyDescent="0.3">
      <c r="A236" s="85" t="s">
        <v>115</v>
      </c>
      <c r="B236" s="86" t="s">
        <v>0</v>
      </c>
      <c r="C236" s="88" t="s">
        <v>63</v>
      </c>
      <c r="D236" s="87" t="s">
        <v>65</v>
      </c>
      <c r="E236" s="87" t="s">
        <v>20</v>
      </c>
      <c r="F236" s="89">
        <v>24500</v>
      </c>
      <c r="G236" s="51">
        <v>0</v>
      </c>
      <c r="H236" s="51">
        <v>0</v>
      </c>
      <c r="I236" s="51">
        <v>0</v>
      </c>
      <c r="J236" s="51">
        <v>0</v>
      </c>
      <c r="K236" s="51">
        <v>11162.7194</v>
      </c>
      <c r="L236" s="51">
        <v>0</v>
      </c>
      <c r="M236" s="51">
        <v>11873.5036</v>
      </c>
      <c r="N236" s="51">
        <v>0</v>
      </c>
      <c r="O236" s="51">
        <v>0</v>
      </c>
      <c r="P236" s="90">
        <v>0</v>
      </c>
      <c r="Q236" s="90">
        <v>0</v>
      </c>
      <c r="R236" s="90"/>
      <c r="S236" s="90">
        <f t="shared" si="29"/>
        <v>23036.222999999998</v>
      </c>
      <c r="T236" s="90">
        <f t="shared" si="26"/>
        <v>1463.7770000000019</v>
      </c>
      <c r="U236" s="91">
        <f t="shared" si="27"/>
        <v>0.94025399999999992</v>
      </c>
    </row>
    <row r="237" spans="1:21" s="92" customFormat="1" ht="15.45" customHeight="1" x14ac:dyDescent="0.3">
      <c r="A237" s="85" t="s">
        <v>115</v>
      </c>
      <c r="B237" s="86" t="s">
        <v>0</v>
      </c>
      <c r="C237" s="88" t="s">
        <v>63</v>
      </c>
      <c r="D237" s="87">
        <v>1551</v>
      </c>
      <c r="E237" s="87" t="s">
        <v>66</v>
      </c>
      <c r="F237" s="89">
        <v>679920.40222013823</v>
      </c>
      <c r="G237" s="51">
        <v>0</v>
      </c>
      <c r="H237" s="51">
        <v>0</v>
      </c>
      <c r="I237" s="51">
        <v>60368.066792326463</v>
      </c>
      <c r="J237" s="51">
        <v>0</v>
      </c>
      <c r="K237" s="51">
        <v>44624.128770001582</v>
      </c>
      <c r="L237" s="51">
        <v>23660.84612668441</v>
      </c>
      <c r="M237" s="51">
        <v>28457.79779235923</v>
      </c>
      <c r="N237" s="51">
        <v>66181.828096720288</v>
      </c>
      <c r="O237" s="51">
        <v>85690.092125921685</v>
      </c>
      <c r="P237" s="90">
        <v>53756.884787770723</v>
      </c>
      <c r="Q237" s="90">
        <v>41926.449296963787</v>
      </c>
      <c r="R237" s="90"/>
      <c r="S237" s="90">
        <f t="shared" si="29"/>
        <v>404666.0937887482</v>
      </c>
      <c r="T237" s="90">
        <f t="shared" si="26"/>
        <v>275254.30843139003</v>
      </c>
      <c r="U237" s="91">
        <f t="shared" si="27"/>
        <v>0.59516686433793642</v>
      </c>
    </row>
    <row r="238" spans="1:21" s="92" customFormat="1" ht="15.45" customHeight="1" x14ac:dyDescent="0.3">
      <c r="A238" s="85" t="s">
        <v>115</v>
      </c>
      <c r="B238" s="86" t="s">
        <v>0</v>
      </c>
      <c r="C238" s="88" t="s">
        <v>63</v>
      </c>
      <c r="D238" s="87">
        <v>1560</v>
      </c>
      <c r="E238" s="87" t="s">
        <v>38</v>
      </c>
      <c r="F238" s="89"/>
      <c r="G238" s="51">
        <v>3146.3292000000001</v>
      </c>
      <c r="H238" s="50">
        <v>0</v>
      </c>
      <c r="I238" s="50">
        <v>0</v>
      </c>
      <c r="J238" s="51">
        <v>6994.26</v>
      </c>
      <c r="K238" s="51">
        <v>1507.3526999999999</v>
      </c>
      <c r="L238" s="50">
        <v>11632.8156</v>
      </c>
      <c r="M238" s="50">
        <v>7790.8285000000014</v>
      </c>
      <c r="N238" s="50">
        <v>5954.0880000000006</v>
      </c>
      <c r="O238" s="51">
        <v>8183.6737499999999</v>
      </c>
      <c r="P238" s="90">
        <v>5206.8379999999997</v>
      </c>
      <c r="Q238" s="90">
        <v>6032.5492499999991</v>
      </c>
      <c r="R238" s="90"/>
      <c r="S238" s="90">
        <f t="shared" si="29"/>
        <v>56448.735000000001</v>
      </c>
      <c r="T238" s="90">
        <f t="shared" si="26"/>
        <v>-56448.735000000001</v>
      </c>
      <c r="U238" s="91"/>
    </row>
    <row r="239" spans="1:21" s="92" customFormat="1" ht="15.45" customHeight="1" x14ac:dyDescent="0.3">
      <c r="A239" s="85" t="s">
        <v>115</v>
      </c>
      <c r="B239" s="88" t="s">
        <v>1</v>
      </c>
      <c r="C239" s="88" t="s">
        <v>63</v>
      </c>
      <c r="D239" s="87" t="s">
        <v>67</v>
      </c>
      <c r="E239" s="93" t="s">
        <v>51</v>
      </c>
      <c r="F239" s="89">
        <v>2450</v>
      </c>
      <c r="G239" s="51"/>
      <c r="H239" s="51"/>
      <c r="I239" s="51"/>
      <c r="J239" s="51"/>
      <c r="K239" s="51"/>
      <c r="L239" s="51"/>
      <c r="M239" s="51"/>
      <c r="N239" s="51"/>
      <c r="O239" s="51"/>
      <c r="P239" s="90"/>
      <c r="Q239" s="90"/>
      <c r="R239" s="90"/>
      <c r="S239" s="90">
        <f t="shared" si="29"/>
        <v>0</v>
      </c>
      <c r="T239" s="90">
        <f t="shared" si="26"/>
        <v>2450</v>
      </c>
      <c r="U239" s="91">
        <f t="shared" si="27"/>
        <v>0</v>
      </c>
    </row>
    <row r="240" spans="1:21" s="92" customFormat="1" ht="15.45" customHeight="1" x14ac:dyDescent="0.3">
      <c r="A240" s="85" t="s">
        <v>115</v>
      </c>
      <c r="B240" s="88" t="s">
        <v>1</v>
      </c>
      <c r="C240" s="88" t="s">
        <v>63</v>
      </c>
      <c r="D240" s="87" t="s">
        <v>68</v>
      </c>
      <c r="E240" s="87" t="s">
        <v>69</v>
      </c>
      <c r="F240" s="89">
        <v>975743.86000000034</v>
      </c>
      <c r="G240" s="51">
        <v>80229.383150000023</v>
      </c>
      <c r="H240" s="51">
        <v>84298.629799999995</v>
      </c>
      <c r="I240" s="51">
        <v>88118.412549999994</v>
      </c>
      <c r="J240" s="51">
        <v>91776.549199999979</v>
      </c>
      <c r="K240" s="51">
        <v>95611.867400000003</v>
      </c>
      <c r="L240" s="51">
        <v>97702.952199999985</v>
      </c>
      <c r="M240" s="51">
        <v>96061.868699999977</v>
      </c>
      <c r="N240" s="51">
        <v>99179.80975</v>
      </c>
      <c r="O240" s="51">
        <v>102939.60915</v>
      </c>
      <c r="P240" s="90">
        <v>104702.1171</v>
      </c>
      <c r="Q240" s="90">
        <v>106910.03750000001</v>
      </c>
      <c r="R240" s="90"/>
      <c r="S240" s="90">
        <f t="shared" si="29"/>
        <v>1047531.2365</v>
      </c>
      <c r="T240" s="90">
        <f t="shared" si="26"/>
        <v>-71787.376499999664</v>
      </c>
      <c r="U240" s="91">
        <f t="shared" si="27"/>
        <v>1.0735719479700334</v>
      </c>
    </row>
    <row r="241" spans="1:21" s="92" customFormat="1" ht="15.45" customHeight="1" x14ac:dyDescent="0.3">
      <c r="A241" s="85" t="s">
        <v>115</v>
      </c>
      <c r="B241" s="88" t="s">
        <v>1</v>
      </c>
      <c r="C241" s="88" t="s">
        <v>63</v>
      </c>
      <c r="D241" s="87" t="s">
        <v>70</v>
      </c>
      <c r="E241" s="87" t="s">
        <v>71</v>
      </c>
      <c r="F241" s="89">
        <v>1635578.5950000009</v>
      </c>
      <c r="G241" s="51">
        <v>118067.9157</v>
      </c>
      <c r="H241" s="51">
        <v>123954.30039999999</v>
      </c>
      <c r="I241" s="51">
        <v>125278.4715</v>
      </c>
      <c r="J241" s="51">
        <v>130927.15965</v>
      </c>
      <c r="K241" s="51">
        <v>136143.66045</v>
      </c>
      <c r="L241" s="51">
        <v>135296.15155000001</v>
      </c>
      <c r="M241" s="51">
        <v>127614.03200000001</v>
      </c>
      <c r="N241" s="51">
        <v>129407.90240000001</v>
      </c>
      <c r="O241" s="51">
        <v>128723.11515</v>
      </c>
      <c r="P241" s="90">
        <v>126739.49225</v>
      </c>
      <c r="Q241" s="90">
        <v>132187.17259999999</v>
      </c>
      <c r="R241" s="90"/>
      <c r="S241" s="90">
        <f t="shared" si="29"/>
        <v>1414339.37365</v>
      </c>
      <c r="T241" s="90">
        <f t="shared" si="26"/>
        <v>221239.22135000094</v>
      </c>
      <c r="U241" s="91">
        <f t="shared" si="27"/>
        <v>0.8647333597869683</v>
      </c>
    </row>
    <row r="242" spans="1:21" s="92" customFormat="1" ht="15.45" customHeight="1" x14ac:dyDescent="0.3">
      <c r="A242" s="85" t="s">
        <v>115</v>
      </c>
      <c r="B242" s="88" t="s">
        <v>1</v>
      </c>
      <c r="C242" s="88" t="s">
        <v>63</v>
      </c>
      <c r="D242" s="87" t="s">
        <v>72</v>
      </c>
      <c r="E242" s="87" t="s">
        <v>73</v>
      </c>
      <c r="F242" s="89">
        <v>81627.13999999997</v>
      </c>
      <c r="G242" s="51">
        <v>5639.9</v>
      </c>
      <c r="H242" s="51">
        <v>6769.3499999999995</v>
      </c>
      <c r="I242" s="51">
        <v>6244.5599999999986</v>
      </c>
      <c r="J242" s="51">
        <v>7297.6925000000001</v>
      </c>
      <c r="K242" s="51">
        <v>10405.885</v>
      </c>
      <c r="L242" s="51">
        <v>18640.580000000002</v>
      </c>
      <c r="M242" s="51">
        <v>6328.35</v>
      </c>
      <c r="N242" s="51">
        <v>7978.9982999999993</v>
      </c>
      <c r="O242" s="51">
        <v>17442.775000000001</v>
      </c>
      <c r="P242" s="90">
        <v>15340.92</v>
      </c>
      <c r="Q242" s="90">
        <v>14490.77</v>
      </c>
      <c r="R242" s="90"/>
      <c r="S242" s="90">
        <f t="shared" si="29"/>
        <v>116579.78080000001</v>
      </c>
      <c r="T242" s="90">
        <f t="shared" si="26"/>
        <v>-34952.640800000037</v>
      </c>
      <c r="U242" s="91">
        <f t="shared" si="27"/>
        <v>1.4281987682038113</v>
      </c>
    </row>
    <row r="243" spans="1:21" s="92" customFormat="1" ht="15.45" customHeight="1" x14ac:dyDescent="0.3">
      <c r="A243" s="85" t="s">
        <v>115</v>
      </c>
      <c r="B243" s="88" t="s">
        <v>1</v>
      </c>
      <c r="C243" s="88" t="s">
        <v>63</v>
      </c>
      <c r="D243" s="87" t="s">
        <v>74</v>
      </c>
      <c r="E243" s="87" t="s">
        <v>75</v>
      </c>
      <c r="F243" s="89">
        <v>215399.58999999991</v>
      </c>
      <c r="G243" s="51">
        <v>691.63499999999999</v>
      </c>
      <c r="H243" s="51">
        <v>1307.075</v>
      </c>
      <c r="I243" s="51">
        <v>549.53499999999997</v>
      </c>
      <c r="J243" s="51">
        <v>7828.4850000000006</v>
      </c>
      <c r="K243" s="51">
        <v>44523.850000000013</v>
      </c>
      <c r="L243" s="51">
        <v>3458.1750000000002</v>
      </c>
      <c r="M243" s="51">
        <v>545.61500000000001</v>
      </c>
      <c r="N243" s="51">
        <v>3985.9245999999989</v>
      </c>
      <c r="O243" s="51">
        <v>4650.3450000000012</v>
      </c>
      <c r="P243" s="90">
        <v>33603.967250000002</v>
      </c>
      <c r="Q243" s="90">
        <v>10936.346750000001</v>
      </c>
      <c r="R243" s="90"/>
      <c r="S243" s="90">
        <f t="shared" si="29"/>
        <v>112080.95360000002</v>
      </c>
      <c r="T243" s="90">
        <f t="shared" si="26"/>
        <v>103318.63639999989</v>
      </c>
      <c r="U243" s="91">
        <f t="shared" si="27"/>
        <v>0.52033967938379122</v>
      </c>
    </row>
    <row r="244" spans="1:21" s="92" customFormat="1" ht="15.45" customHeight="1" x14ac:dyDescent="0.3">
      <c r="A244" s="85" t="s">
        <v>115</v>
      </c>
      <c r="B244" s="88" t="s">
        <v>1</v>
      </c>
      <c r="C244" s="88" t="s">
        <v>63</v>
      </c>
      <c r="D244" s="87" t="s">
        <v>76</v>
      </c>
      <c r="E244" s="87" t="s">
        <v>21</v>
      </c>
      <c r="F244" s="89">
        <v>11931.500000000009</v>
      </c>
      <c r="G244" s="51">
        <v>1199.4906000000001</v>
      </c>
      <c r="H244" s="51">
        <v>625.19589999999994</v>
      </c>
      <c r="I244" s="51">
        <v>812.64784999999995</v>
      </c>
      <c r="J244" s="51">
        <v>422.44369999999992</v>
      </c>
      <c r="K244" s="51">
        <v>143.97915</v>
      </c>
      <c r="L244" s="51">
        <v>970.91295000000002</v>
      </c>
      <c r="M244" s="51">
        <v>98.450799999999987</v>
      </c>
      <c r="N244" s="51">
        <v>457.84129999999988</v>
      </c>
      <c r="O244" s="51">
        <v>662.51675</v>
      </c>
      <c r="P244" s="90">
        <v>2135.5817000000002</v>
      </c>
      <c r="Q244" s="90">
        <v>2046.6124</v>
      </c>
      <c r="R244" s="90"/>
      <c r="S244" s="90">
        <f t="shared" si="29"/>
        <v>9575.6731</v>
      </c>
      <c r="T244" s="90">
        <f t="shared" si="26"/>
        <v>2355.8269000000091</v>
      </c>
      <c r="U244" s="91">
        <f t="shared" si="27"/>
        <v>0.80255400410677558</v>
      </c>
    </row>
    <row r="245" spans="1:21" s="92" customFormat="1" ht="15.45" customHeight="1" x14ac:dyDescent="0.3">
      <c r="A245" s="85" t="s">
        <v>115</v>
      </c>
      <c r="B245" s="88" t="s">
        <v>1</v>
      </c>
      <c r="C245" s="88" t="s">
        <v>63</v>
      </c>
      <c r="D245" s="87" t="s">
        <v>77</v>
      </c>
      <c r="E245" s="87" t="s">
        <v>78</v>
      </c>
      <c r="F245" s="89">
        <v>976758.74898000073</v>
      </c>
      <c r="G245" s="51">
        <v>70754.206599999961</v>
      </c>
      <c r="H245" s="51">
        <v>74574.998750000028</v>
      </c>
      <c r="I245" s="51">
        <v>75792.680600000007</v>
      </c>
      <c r="J245" s="51">
        <v>79124.126900000061</v>
      </c>
      <c r="K245" s="51">
        <v>83013.952700000023</v>
      </c>
      <c r="L245" s="51">
        <v>86600.196550000052</v>
      </c>
      <c r="M245" s="51">
        <v>78534.093400000042</v>
      </c>
      <c r="N245" s="51">
        <v>81214.111650000006</v>
      </c>
      <c r="O245" s="51">
        <v>85426.908700000073</v>
      </c>
      <c r="P245" s="90">
        <v>85790.006049999996</v>
      </c>
      <c r="Q245" s="90">
        <v>87886.483300000051</v>
      </c>
      <c r="R245" s="90"/>
      <c r="S245" s="90">
        <f t="shared" si="29"/>
        <v>888711.76520000026</v>
      </c>
      <c r="T245" s="90">
        <f t="shared" si="26"/>
        <v>88046.983780000475</v>
      </c>
      <c r="U245" s="91">
        <f t="shared" si="27"/>
        <v>0.90985800345075463</v>
      </c>
    </row>
    <row r="246" spans="1:21" s="92" customFormat="1" ht="15.45" customHeight="1" x14ac:dyDescent="0.3">
      <c r="A246" s="85" t="s">
        <v>115</v>
      </c>
      <c r="B246" s="88" t="s">
        <v>1</v>
      </c>
      <c r="C246" s="88" t="s">
        <v>63</v>
      </c>
      <c r="D246" s="87" t="s">
        <v>79</v>
      </c>
      <c r="E246" s="87" t="s">
        <v>22</v>
      </c>
      <c r="F246" s="89">
        <v>258670.99999999991</v>
      </c>
      <c r="G246" s="51">
        <v>19622.177400000011</v>
      </c>
      <c r="H246" s="51">
        <v>20134.082849999999</v>
      </c>
      <c r="I246" s="51">
        <v>20516.853700000021</v>
      </c>
      <c r="J246" s="51">
        <v>20733.830600000001</v>
      </c>
      <c r="K246" s="51">
        <v>17294.795000000009</v>
      </c>
      <c r="L246" s="51">
        <v>17201.202550000009</v>
      </c>
      <c r="M246" s="51">
        <v>10796.37825</v>
      </c>
      <c r="N246" s="51">
        <v>12872.118700000001</v>
      </c>
      <c r="O246" s="51">
        <v>19991.46835000001</v>
      </c>
      <c r="P246" s="90">
        <v>22843.322249999979</v>
      </c>
      <c r="Q246" s="90">
        <v>40687.978100000008</v>
      </c>
      <c r="R246" s="90"/>
      <c r="S246" s="90">
        <f t="shared" si="29"/>
        <v>222694.20775000003</v>
      </c>
      <c r="T246" s="90">
        <f t="shared" si="26"/>
        <v>35976.792249999882</v>
      </c>
      <c r="U246" s="91">
        <f t="shared" si="27"/>
        <v>0.86091679295321122</v>
      </c>
    </row>
    <row r="247" spans="1:21" s="92" customFormat="1" ht="15.45" customHeight="1" x14ac:dyDescent="0.3">
      <c r="A247" s="85" t="s">
        <v>115</v>
      </c>
      <c r="B247" s="88" t="s">
        <v>1</v>
      </c>
      <c r="C247" s="88" t="s">
        <v>63</v>
      </c>
      <c r="D247" s="87" t="s">
        <v>80</v>
      </c>
      <c r="E247" s="87" t="s">
        <v>23</v>
      </c>
      <c r="F247" s="89">
        <v>33403.299999999923</v>
      </c>
      <c r="G247" s="51">
        <v>2560.3749499999999</v>
      </c>
      <c r="H247" s="51">
        <v>1138.8702499999999</v>
      </c>
      <c r="I247" s="51">
        <v>387.7321</v>
      </c>
      <c r="J247" s="51">
        <v>1565.73865</v>
      </c>
      <c r="K247" s="51">
        <v>5605.9209499999997</v>
      </c>
      <c r="L247" s="51">
        <v>4805.4986000000008</v>
      </c>
      <c r="M247" s="51">
        <v>8209.9524500000043</v>
      </c>
      <c r="N247" s="51">
        <v>4890.7953500000021</v>
      </c>
      <c r="O247" s="51">
        <v>5794.8110499999984</v>
      </c>
      <c r="P247" s="90">
        <v>6140.1385499999988</v>
      </c>
      <c r="Q247" s="90">
        <v>2973.3714500000001</v>
      </c>
      <c r="R247" s="90"/>
      <c r="S247" s="90">
        <f t="shared" si="29"/>
        <v>44073.20435</v>
      </c>
      <c r="T247" s="90">
        <f t="shared" si="26"/>
        <v>-10669.904350000077</v>
      </c>
      <c r="U247" s="91">
        <f t="shared" si="27"/>
        <v>1.319426653953355</v>
      </c>
    </row>
    <row r="248" spans="1:21" s="92" customFormat="1" ht="15.45" customHeight="1" x14ac:dyDescent="0.3">
      <c r="A248" s="85" t="s">
        <v>115</v>
      </c>
      <c r="B248" s="88" t="s">
        <v>1</v>
      </c>
      <c r="C248" s="88" t="s">
        <v>63</v>
      </c>
      <c r="D248" s="87" t="s">
        <v>81</v>
      </c>
      <c r="E248" s="87" t="s">
        <v>82</v>
      </c>
      <c r="F248" s="89">
        <v>17787</v>
      </c>
      <c r="G248" s="51">
        <v>865.86185000000012</v>
      </c>
      <c r="H248" s="51">
        <v>2121.7465499999998</v>
      </c>
      <c r="I248" s="51">
        <v>2028.3010999999999</v>
      </c>
      <c r="J248" s="51">
        <v>1955.8888999999999</v>
      </c>
      <c r="K248" s="51">
        <v>1074.51855</v>
      </c>
      <c r="L248" s="51">
        <v>2243.9942000000001</v>
      </c>
      <c r="M248" s="51">
        <v>457.21900000000011</v>
      </c>
      <c r="N248" s="51">
        <v>8.5750000000000011</v>
      </c>
      <c r="O248" s="51">
        <v>2725.60295</v>
      </c>
      <c r="P248" s="90">
        <v>4121.0518999999986</v>
      </c>
      <c r="Q248" s="90">
        <v>1793.7797499999999</v>
      </c>
      <c r="R248" s="90"/>
      <c r="S248" s="90">
        <f t="shared" si="29"/>
        <v>19396.539750000004</v>
      </c>
      <c r="T248" s="90">
        <f t="shared" si="26"/>
        <v>-1609.5397500000036</v>
      </c>
      <c r="U248" s="91">
        <f t="shared" si="27"/>
        <v>1.0904896694214878</v>
      </c>
    </row>
    <row r="249" spans="1:21" s="92" customFormat="1" ht="15.45" customHeight="1" x14ac:dyDescent="0.3">
      <c r="A249" s="85" t="s">
        <v>115</v>
      </c>
      <c r="B249" s="88" t="s">
        <v>1</v>
      </c>
      <c r="C249" s="88" t="s">
        <v>63</v>
      </c>
      <c r="D249" s="87" t="s">
        <v>83</v>
      </c>
      <c r="E249" s="87" t="s">
        <v>24</v>
      </c>
      <c r="F249" s="89">
        <v>788392.60500000138</v>
      </c>
      <c r="G249" s="51">
        <v>85808.344299999939</v>
      </c>
      <c r="H249" s="51">
        <v>76086.746750000035</v>
      </c>
      <c r="I249" s="51">
        <v>77116.523399999904</v>
      </c>
      <c r="J249" s="51">
        <v>44398.11109999998</v>
      </c>
      <c r="K249" s="51">
        <v>52070.562950000007</v>
      </c>
      <c r="L249" s="51">
        <v>62672.313199999902</v>
      </c>
      <c r="M249" s="51">
        <v>50726.595849999983</v>
      </c>
      <c r="N249" s="51">
        <v>61670.32935</v>
      </c>
      <c r="O249" s="51">
        <v>70952.436099999934</v>
      </c>
      <c r="P249" s="90">
        <v>68985.644699999917</v>
      </c>
      <c r="Q249" s="90">
        <v>77708.509549999988</v>
      </c>
      <c r="R249" s="90"/>
      <c r="S249" s="90">
        <f t="shared" si="29"/>
        <v>728196.11724999966</v>
      </c>
      <c r="T249" s="90">
        <f t="shared" si="26"/>
        <v>60196.487750001717</v>
      </c>
      <c r="U249" s="91">
        <f t="shared" si="27"/>
        <v>0.92364655963509246</v>
      </c>
    </row>
    <row r="250" spans="1:21" s="92" customFormat="1" ht="15.45" customHeight="1" x14ac:dyDescent="0.3">
      <c r="A250" s="85" t="s">
        <v>115</v>
      </c>
      <c r="B250" s="88" t="s">
        <v>1</v>
      </c>
      <c r="C250" s="88" t="s">
        <v>63</v>
      </c>
      <c r="D250" s="87" t="s">
        <v>84</v>
      </c>
      <c r="E250" s="87" t="s">
        <v>85</v>
      </c>
      <c r="F250" s="89">
        <v>805067.55000000121</v>
      </c>
      <c r="G250" s="51">
        <v>48915.87924999994</v>
      </c>
      <c r="H250" s="51">
        <v>64159.899299999932</v>
      </c>
      <c r="I250" s="51">
        <v>71487.464650000009</v>
      </c>
      <c r="J250" s="51">
        <v>93383.2837</v>
      </c>
      <c r="K250" s="51">
        <v>92058.26980000014</v>
      </c>
      <c r="L250" s="51">
        <v>63652.276449999932</v>
      </c>
      <c r="M250" s="51">
        <v>35871.613749999982</v>
      </c>
      <c r="N250" s="51">
        <v>44730.777000000031</v>
      </c>
      <c r="O250" s="51">
        <v>63400.328249999999</v>
      </c>
      <c r="P250" s="90">
        <v>63272.386800000007</v>
      </c>
      <c r="Q250" s="90">
        <v>59381.713300000047</v>
      </c>
      <c r="R250" s="90"/>
      <c r="S250" s="90">
        <f t="shared" si="29"/>
        <v>700313.89225000003</v>
      </c>
      <c r="T250" s="90">
        <f t="shared" si="26"/>
        <v>104753.65775000118</v>
      </c>
      <c r="U250" s="91">
        <f t="shared" si="27"/>
        <v>0.86988215119339862</v>
      </c>
    </row>
    <row r="251" spans="1:21" s="92" customFormat="1" ht="15.45" customHeight="1" x14ac:dyDescent="0.3">
      <c r="A251" s="85" t="s">
        <v>115</v>
      </c>
      <c r="B251" s="88" t="s">
        <v>1</v>
      </c>
      <c r="C251" s="88" t="s">
        <v>63</v>
      </c>
      <c r="D251" s="87" t="s">
        <v>86</v>
      </c>
      <c r="E251" s="87" t="s">
        <v>25</v>
      </c>
      <c r="F251" s="89">
        <v>225154.99999999991</v>
      </c>
      <c r="G251" s="51">
        <v>4656.8080999999993</v>
      </c>
      <c r="H251" s="51">
        <v>7268.1675499999974</v>
      </c>
      <c r="I251" s="51">
        <v>15491.203</v>
      </c>
      <c r="J251" s="51">
        <v>15362.3428</v>
      </c>
      <c r="K251" s="51">
        <v>35772.68275</v>
      </c>
      <c r="L251" s="51">
        <v>8881.0344000000005</v>
      </c>
      <c r="M251" s="51">
        <v>20582.8763</v>
      </c>
      <c r="N251" s="51">
        <v>54269.489400000013</v>
      </c>
      <c r="O251" s="51">
        <v>18632.899249999991</v>
      </c>
      <c r="P251" s="90">
        <v>9077.9850000000006</v>
      </c>
      <c r="Q251" s="90">
        <v>16612.673350000001</v>
      </c>
      <c r="R251" s="90"/>
      <c r="S251" s="90">
        <f t="shared" si="29"/>
        <v>206608.16190000001</v>
      </c>
      <c r="T251" s="90">
        <f t="shared" si="26"/>
        <v>18546.838099999906</v>
      </c>
      <c r="U251" s="91">
        <f t="shared" si="27"/>
        <v>0.91762635473340626</v>
      </c>
    </row>
    <row r="252" spans="1:21" s="92" customFormat="1" ht="15.45" customHeight="1" x14ac:dyDescent="0.3">
      <c r="A252" s="85" t="s">
        <v>115</v>
      </c>
      <c r="B252" s="88" t="s">
        <v>1</v>
      </c>
      <c r="C252" s="88" t="s">
        <v>63</v>
      </c>
      <c r="D252" s="87" t="s">
        <v>87</v>
      </c>
      <c r="E252" s="87" t="s">
        <v>26</v>
      </c>
      <c r="F252" s="89">
        <v>154778.01499999981</v>
      </c>
      <c r="G252" s="51">
        <v>10464.74135</v>
      </c>
      <c r="H252" s="51">
        <v>11259.25675</v>
      </c>
      <c r="I252" s="51">
        <v>12784.8105</v>
      </c>
      <c r="J252" s="51">
        <v>7808.9536000000026</v>
      </c>
      <c r="K252" s="51">
        <v>11346.0921</v>
      </c>
      <c r="L252" s="51">
        <v>16692.114600000001</v>
      </c>
      <c r="M252" s="51">
        <v>15615.88105</v>
      </c>
      <c r="N252" s="51">
        <v>8524.3903499999997</v>
      </c>
      <c r="O252" s="51">
        <v>15152.85065</v>
      </c>
      <c r="P252" s="90">
        <v>15245.448399999999</v>
      </c>
      <c r="Q252" s="90">
        <v>56005.382999999987</v>
      </c>
      <c r="R252" s="90"/>
      <c r="S252" s="90">
        <f t="shared" si="29"/>
        <v>180899.92235000001</v>
      </c>
      <c r="T252" s="90">
        <f t="shared" si="26"/>
        <v>-26121.907350000198</v>
      </c>
      <c r="U252" s="91">
        <f t="shared" si="27"/>
        <v>1.1687701405784292</v>
      </c>
    </row>
    <row r="253" spans="1:21" s="92" customFormat="1" ht="15.45" customHeight="1" x14ac:dyDescent="0.3">
      <c r="A253" s="85" t="s">
        <v>115</v>
      </c>
      <c r="B253" s="88" t="s">
        <v>1</v>
      </c>
      <c r="C253" s="88" t="s">
        <v>63</v>
      </c>
      <c r="D253" s="87" t="s">
        <v>88</v>
      </c>
      <c r="E253" s="87" t="s">
        <v>27</v>
      </c>
      <c r="F253" s="89">
        <v>512777.64999999938</v>
      </c>
      <c r="G253" s="51">
        <v>18496.1574</v>
      </c>
      <c r="H253" s="51">
        <v>24292.617300000002</v>
      </c>
      <c r="I253" s="51">
        <v>87607.215150000004</v>
      </c>
      <c r="J253" s="51">
        <v>28224.62720000001</v>
      </c>
      <c r="K253" s="51">
        <v>38920.462349999987</v>
      </c>
      <c r="L253" s="51">
        <v>28124.81419999999</v>
      </c>
      <c r="M253" s="51">
        <v>8546.9156500000026</v>
      </c>
      <c r="N253" s="51">
        <v>30599.960999999999</v>
      </c>
      <c r="O253" s="51">
        <v>81493.458199999994</v>
      </c>
      <c r="P253" s="90">
        <v>38558.550800000012</v>
      </c>
      <c r="Q253" s="90">
        <v>39743.826500000003</v>
      </c>
      <c r="R253" s="90"/>
      <c r="S253" s="90">
        <f t="shared" si="29"/>
        <v>424608.60575000005</v>
      </c>
      <c r="T253" s="90">
        <f t="shared" si="26"/>
        <v>88169.044249999337</v>
      </c>
      <c r="U253" s="91">
        <f t="shared" si="27"/>
        <v>0.82805599220246939</v>
      </c>
    </row>
    <row r="254" spans="1:21" s="92" customFormat="1" ht="15.45" customHeight="1" x14ac:dyDescent="0.3">
      <c r="A254" s="85" t="s">
        <v>115</v>
      </c>
      <c r="B254" s="88" t="s">
        <v>1</v>
      </c>
      <c r="C254" s="88" t="s">
        <v>63</v>
      </c>
      <c r="D254" s="87" t="s">
        <v>89</v>
      </c>
      <c r="E254" s="87" t="s">
        <v>28</v>
      </c>
      <c r="F254" s="89">
        <v>29588.650000000009</v>
      </c>
      <c r="G254" s="51">
        <v>2417.0965000000001</v>
      </c>
      <c r="H254" s="51">
        <v>1466.92525</v>
      </c>
      <c r="I254" s="51">
        <v>1514.9378999999999</v>
      </c>
      <c r="J254" s="51">
        <v>1377.2356500000001</v>
      </c>
      <c r="K254" s="51">
        <v>7002.5140499999998</v>
      </c>
      <c r="L254" s="51">
        <v>1990.7769000000001</v>
      </c>
      <c r="M254" s="51">
        <v>1122.8913500000001</v>
      </c>
      <c r="N254" s="51">
        <v>3276.20615</v>
      </c>
      <c r="O254" s="51">
        <v>4719.405600000001</v>
      </c>
      <c r="P254" s="90">
        <v>6907.4491500000004</v>
      </c>
      <c r="Q254" s="90">
        <v>63570.372949999997</v>
      </c>
      <c r="R254" s="90"/>
      <c r="S254" s="90">
        <f t="shared" si="29"/>
        <v>95365.811449999994</v>
      </c>
      <c r="T254" s="90">
        <f t="shared" si="26"/>
        <v>-65777.161449999985</v>
      </c>
      <c r="U254" s="91">
        <f t="shared" si="27"/>
        <v>3.2230538213132389</v>
      </c>
    </row>
    <row r="255" spans="1:21" s="92" customFormat="1" ht="15.45" customHeight="1" x14ac:dyDescent="0.3">
      <c r="A255" s="85" t="s">
        <v>115</v>
      </c>
      <c r="B255" s="88" t="s">
        <v>1</v>
      </c>
      <c r="C255" s="88" t="s">
        <v>63</v>
      </c>
      <c r="D255" s="87" t="s">
        <v>90</v>
      </c>
      <c r="E255" s="87" t="s">
        <v>29</v>
      </c>
      <c r="F255" s="89">
        <v>389547.54999999888</v>
      </c>
      <c r="G255" s="51">
        <v>9573.9311500000022</v>
      </c>
      <c r="H255" s="51">
        <v>13077.786400000001</v>
      </c>
      <c r="I255" s="51">
        <v>14166.18665</v>
      </c>
      <c r="J255" s="51">
        <v>18557.6132</v>
      </c>
      <c r="K255" s="51">
        <v>42303.512999999977</v>
      </c>
      <c r="L255" s="51">
        <v>19598.630450000001</v>
      </c>
      <c r="M255" s="51">
        <v>11350.27915</v>
      </c>
      <c r="N255" s="51">
        <v>22424.264449999999</v>
      </c>
      <c r="O255" s="51">
        <v>39865.777700000013</v>
      </c>
      <c r="P255" s="90">
        <v>28282.476600000002</v>
      </c>
      <c r="Q255" s="90">
        <v>37108.630999999987</v>
      </c>
      <c r="R255" s="90"/>
      <c r="S255" s="90">
        <f t="shared" si="29"/>
        <v>256309.08974999998</v>
      </c>
      <c r="T255" s="90">
        <f t="shared" si="26"/>
        <v>133238.4602499989</v>
      </c>
      <c r="U255" s="91">
        <f t="shared" si="27"/>
        <v>0.65796611928377091</v>
      </c>
    </row>
    <row r="256" spans="1:21" s="92" customFormat="1" ht="15.45" customHeight="1" x14ac:dyDescent="0.3">
      <c r="A256" s="85" t="s">
        <v>115</v>
      </c>
      <c r="B256" s="88" t="s">
        <v>1</v>
      </c>
      <c r="C256" s="88" t="s">
        <v>63</v>
      </c>
      <c r="D256" s="87" t="s">
        <v>91</v>
      </c>
      <c r="E256" s="87" t="s">
        <v>30</v>
      </c>
      <c r="F256" s="89">
        <v>46549.999999999993</v>
      </c>
      <c r="G256" s="51">
        <v>4843.6181500000012</v>
      </c>
      <c r="H256" s="51">
        <v>3033.4944500000001</v>
      </c>
      <c r="I256" s="51">
        <v>527.9455999999999</v>
      </c>
      <c r="J256" s="51">
        <v>374.82060000000001</v>
      </c>
      <c r="K256" s="51">
        <v>1097.2668000000001</v>
      </c>
      <c r="L256" s="51">
        <v>22709.446899999999</v>
      </c>
      <c r="M256" s="51">
        <v>873.69940000000008</v>
      </c>
      <c r="N256" s="51">
        <v>121.6474</v>
      </c>
      <c r="O256" s="51">
        <v>0</v>
      </c>
      <c r="P256" s="90">
        <v>72.275000000000006</v>
      </c>
      <c r="Q256" s="90">
        <v>7071.3982500000002</v>
      </c>
      <c r="R256" s="90"/>
      <c r="S256" s="90">
        <f t="shared" si="29"/>
        <v>40725.612549999998</v>
      </c>
      <c r="T256" s="90">
        <f t="shared" si="26"/>
        <v>5824.3874499999947</v>
      </c>
      <c r="U256" s="91">
        <f t="shared" si="27"/>
        <v>0.87487889473684222</v>
      </c>
    </row>
    <row r="257" spans="1:21" s="92" customFormat="1" ht="15.45" customHeight="1" x14ac:dyDescent="0.3">
      <c r="A257" s="85" t="s">
        <v>115</v>
      </c>
      <c r="B257" s="88" t="s">
        <v>1</v>
      </c>
      <c r="C257" s="88" t="s">
        <v>63</v>
      </c>
      <c r="D257" s="87" t="s">
        <v>92</v>
      </c>
      <c r="E257" s="87" t="s">
        <v>31</v>
      </c>
      <c r="F257" s="89">
        <v>23520</v>
      </c>
      <c r="G257" s="51">
        <v>106.33</v>
      </c>
      <c r="H257" s="51">
        <v>210.798</v>
      </c>
      <c r="I257" s="51">
        <v>114.15774999999999</v>
      </c>
      <c r="J257" s="51">
        <v>188.12815000000001</v>
      </c>
      <c r="K257" s="51">
        <v>499.10174999999998</v>
      </c>
      <c r="L257" s="51">
        <v>297.22910000000007</v>
      </c>
      <c r="M257" s="51">
        <v>6.3136500000000009</v>
      </c>
      <c r="N257" s="51">
        <v>1631.08995</v>
      </c>
      <c r="O257" s="51">
        <v>549.01805000000002</v>
      </c>
      <c r="P257" s="90">
        <v>7515.6445000000003</v>
      </c>
      <c r="Q257" s="90">
        <v>5504.6207999999997</v>
      </c>
      <c r="R257" s="90"/>
      <c r="S257" s="90">
        <f t="shared" si="29"/>
        <v>16622.431700000001</v>
      </c>
      <c r="T257" s="90">
        <f t="shared" si="26"/>
        <v>6897.568299999999</v>
      </c>
      <c r="U257" s="91">
        <f t="shared" si="27"/>
        <v>0.7067360416666667</v>
      </c>
    </row>
    <row r="258" spans="1:21" s="92" customFormat="1" ht="15.45" customHeight="1" x14ac:dyDescent="0.3">
      <c r="A258" s="85" t="s">
        <v>115</v>
      </c>
      <c r="B258" s="88" t="s">
        <v>1</v>
      </c>
      <c r="C258" s="88" t="s">
        <v>63</v>
      </c>
      <c r="D258" s="87" t="s">
        <v>93</v>
      </c>
      <c r="E258" s="87" t="s">
        <v>94</v>
      </c>
      <c r="F258" s="89">
        <v>31274.250000000018</v>
      </c>
      <c r="G258" s="51">
        <v>279.41759999999999</v>
      </c>
      <c r="H258" s="51">
        <v>14322.869049999999</v>
      </c>
      <c r="I258" s="51">
        <v>875.45605</v>
      </c>
      <c r="J258" s="51">
        <v>918.78430000000003</v>
      </c>
      <c r="K258" s="51">
        <v>7433.8022500000015</v>
      </c>
      <c r="L258" s="51">
        <v>434.00279999999998</v>
      </c>
      <c r="M258" s="51">
        <v>806.17494999999997</v>
      </c>
      <c r="N258" s="51">
        <v>241.63614999999999</v>
      </c>
      <c r="O258" s="51">
        <v>4976.5624999999973</v>
      </c>
      <c r="P258" s="90">
        <v>10662.039849999999</v>
      </c>
      <c r="Q258" s="90">
        <v>3316.0064000000002</v>
      </c>
      <c r="R258" s="90"/>
      <c r="S258" s="90">
        <f t="shared" si="29"/>
        <v>44266.751899999996</v>
      </c>
      <c r="T258" s="90">
        <f t="shared" si="26"/>
        <v>-12992.501899999977</v>
      </c>
      <c r="U258" s="91">
        <f t="shared" si="27"/>
        <v>1.4154376811594194</v>
      </c>
    </row>
    <row r="259" spans="1:21" s="92" customFormat="1" ht="15.45" customHeight="1" x14ac:dyDescent="0.3">
      <c r="A259" s="85" t="s">
        <v>115</v>
      </c>
      <c r="B259" s="88" t="s">
        <v>1</v>
      </c>
      <c r="C259" s="88" t="s">
        <v>63</v>
      </c>
      <c r="D259" s="87" t="s">
        <v>95</v>
      </c>
      <c r="E259" s="87" t="s">
        <v>32</v>
      </c>
      <c r="F259" s="89">
        <v>8900.8499999999931</v>
      </c>
      <c r="G259" s="51">
        <v>147.27195</v>
      </c>
      <c r="H259" s="51">
        <v>139.66470000000001</v>
      </c>
      <c r="I259" s="51">
        <v>118.6045</v>
      </c>
      <c r="J259" s="51">
        <v>165.11775</v>
      </c>
      <c r="K259" s="51">
        <v>155.57499999999999</v>
      </c>
      <c r="L259" s="51">
        <v>377.74099999999999</v>
      </c>
      <c r="M259" s="51">
        <v>159.12995000000001</v>
      </c>
      <c r="N259" s="51">
        <v>104.08825</v>
      </c>
      <c r="O259" s="51">
        <v>125.29300000000001</v>
      </c>
      <c r="P259" s="90">
        <v>507.27005000000003</v>
      </c>
      <c r="Q259" s="90">
        <v>655.00750000000016</v>
      </c>
      <c r="R259" s="90"/>
      <c r="S259" s="90">
        <f t="shared" si="29"/>
        <v>2654.7636500000003</v>
      </c>
      <c r="T259" s="90">
        <f t="shared" si="26"/>
        <v>6246.0863499999923</v>
      </c>
      <c r="U259" s="91">
        <f t="shared" si="27"/>
        <v>0.29825956509771567</v>
      </c>
    </row>
    <row r="260" spans="1:21" s="92" customFormat="1" ht="15.45" customHeight="1" x14ac:dyDescent="0.3">
      <c r="A260" s="85" t="s">
        <v>115</v>
      </c>
      <c r="B260" s="88" t="s">
        <v>1</v>
      </c>
      <c r="C260" s="88" t="s">
        <v>63</v>
      </c>
      <c r="D260" s="87" t="s">
        <v>96</v>
      </c>
      <c r="E260" s="87" t="s">
        <v>33</v>
      </c>
      <c r="F260" s="89">
        <v>203594.50999999969</v>
      </c>
      <c r="G260" s="51">
        <v>8745.2382500000022</v>
      </c>
      <c r="H260" s="51">
        <v>10921.26455</v>
      </c>
      <c r="I260" s="51">
        <v>13685.192849999979</v>
      </c>
      <c r="J260" s="51">
        <v>10261.989149999999</v>
      </c>
      <c r="K260" s="51">
        <v>13029.514049999991</v>
      </c>
      <c r="L260" s="51">
        <v>13643.87849999999</v>
      </c>
      <c r="M260" s="51">
        <v>4274.1695499999987</v>
      </c>
      <c r="N260" s="51">
        <v>8939.795199999995</v>
      </c>
      <c r="O260" s="51">
        <v>14859.539100000011</v>
      </c>
      <c r="P260" s="90">
        <v>15801.360749999991</v>
      </c>
      <c r="Q260" s="90">
        <v>9191.7850499999986</v>
      </c>
      <c r="R260" s="90"/>
      <c r="S260" s="90">
        <f t="shared" si="29"/>
        <v>123353.72699999996</v>
      </c>
      <c r="T260" s="90">
        <f t="shared" si="26"/>
        <v>80240.782999999734</v>
      </c>
      <c r="U260" s="91">
        <f t="shared" si="27"/>
        <v>0.60587943653294063</v>
      </c>
    </row>
    <row r="261" spans="1:21" s="92" customFormat="1" ht="15.45" customHeight="1" x14ac:dyDescent="0.3">
      <c r="A261" s="85" t="s">
        <v>115</v>
      </c>
      <c r="B261" s="88" t="s">
        <v>1</v>
      </c>
      <c r="C261" s="88" t="s">
        <v>63</v>
      </c>
      <c r="D261" s="87" t="s">
        <v>97</v>
      </c>
      <c r="E261" s="87" t="s">
        <v>98</v>
      </c>
      <c r="F261" s="89">
        <v>17461.149999999929</v>
      </c>
      <c r="G261" s="51">
        <v>747.96294999999998</v>
      </c>
      <c r="H261" s="51">
        <v>147.76685000000001</v>
      </c>
      <c r="I261" s="51">
        <v>231.78715</v>
      </c>
      <c r="J261" s="51">
        <v>4865.1805999999988</v>
      </c>
      <c r="K261" s="51">
        <v>185.19550000000001</v>
      </c>
      <c r="L261" s="51">
        <v>927.68025</v>
      </c>
      <c r="M261" s="51">
        <v>176.17214999999999</v>
      </c>
      <c r="N261" s="51">
        <v>111.93805</v>
      </c>
      <c r="O261" s="51">
        <v>339.178</v>
      </c>
      <c r="P261" s="90">
        <v>4623.6620500000008</v>
      </c>
      <c r="Q261" s="90">
        <v>1226.8227999999999</v>
      </c>
      <c r="R261" s="90"/>
      <c r="S261" s="90">
        <f t="shared" si="29"/>
        <v>13583.34635</v>
      </c>
      <c r="T261" s="90">
        <f t="shared" si="26"/>
        <v>3877.8036499999289</v>
      </c>
      <c r="U261" s="91">
        <f t="shared" si="27"/>
        <v>0.77791819840045218</v>
      </c>
    </row>
    <row r="262" spans="1:21" s="92" customFormat="1" x14ac:dyDescent="0.3"/>
    <row r="263" spans="1:21" s="92" customFormat="1" x14ac:dyDescent="0.3">
      <c r="F263" s="101"/>
      <c r="G263" s="101"/>
      <c r="H263" s="101"/>
      <c r="I263" s="101"/>
      <c r="J263" s="101"/>
      <c r="S263" s="101"/>
      <c r="T263" s="10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Lisa 1. Konto koond (24+23jääk)</vt:lpstr>
      <vt:lpstr>Lisa 2. Teenused</vt:lpstr>
      <vt:lpstr>Lisa 3. Jääkide ülekandmine</vt:lpstr>
      <vt:lpstr>Teenuspõhine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Enar Oidermaa</dc:creator>
  <cp:lastModifiedBy>Enar Oidermaa</cp:lastModifiedBy>
  <dcterms:created xsi:type="dcterms:W3CDTF">2023-03-15T11:25:10Z</dcterms:created>
  <dcterms:modified xsi:type="dcterms:W3CDTF">2025-02-13T10:27:24Z</dcterms:modified>
  <dc:title>Lisa - 2024_KM_Lõplik</dc:title>
</cp:coreProperties>
</file>